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0" i="1" l="1"/>
  <c r="U100" i="1"/>
  <c r="V100" i="1"/>
  <c r="W100" i="1"/>
  <c r="X100" i="1"/>
  <c r="Y100" i="1"/>
  <c r="Z100" i="1"/>
  <c r="T19" i="1"/>
  <c r="U19" i="1"/>
  <c r="V19" i="1"/>
  <c r="W19" i="1"/>
  <c r="X19" i="1"/>
  <c r="Y19" i="1"/>
  <c r="Z19" i="1"/>
  <c r="S19" i="1"/>
  <c r="S100" i="1"/>
  <c r="K101" i="1"/>
  <c r="L19" i="1"/>
  <c r="O33" i="1"/>
  <c r="M33" i="1" s="1"/>
  <c r="K33" i="1" s="1"/>
  <c r="N33" i="1"/>
  <c r="O32" i="1"/>
  <c r="M32" i="1" s="1"/>
  <c r="K32" i="1" s="1"/>
  <c r="N32" i="1"/>
  <c r="O31" i="1"/>
  <c r="M31" i="1" s="1"/>
  <c r="K31" i="1" s="1"/>
  <c r="N31" i="1"/>
  <c r="O30" i="1"/>
  <c r="M30" i="1" s="1"/>
  <c r="K30" i="1" s="1"/>
  <c r="N30" i="1"/>
  <c r="O29" i="1"/>
  <c r="M29" i="1" s="1"/>
  <c r="K29" i="1" s="1"/>
  <c r="N29" i="1"/>
  <c r="O28" i="1"/>
  <c r="M28" i="1" s="1"/>
  <c r="K28" i="1" s="1"/>
  <c r="N28" i="1"/>
  <c r="O27" i="1"/>
  <c r="M27" i="1" s="1"/>
  <c r="K27" i="1" s="1"/>
  <c r="N27" i="1"/>
  <c r="O26" i="1"/>
  <c r="M26" i="1" s="1"/>
  <c r="K26" i="1" s="1"/>
  <c r="N26" i="1"/>
  <c r="O25" i="1"/>
  <c r="M25" i="1" s="1"/>
  <c r="K25" i="1" s="1"/>
  <c r="N25" i="1"/>
  <c r="O24" i="1"/>
  <c r="M24" i="1" s="1"/>
  <c r="K24" i="1" s="1"/>
  <c r="N24" i="1"/>
  <c r="O23" i="1"/>
  <c r="M23" i="1" s="1"/>
  <c r="K23" i="1" s="1"/>
  <c r="N23" i="1"/>
  <c r="O22" i="1"/>
  <c r="M22" i="1" s="1"/>
  <c r="K22" i="1" s="1"/>
  <c r="N22" i="1"/>
  <c r="O21" i="1"/>
  <c r="M21" i="1" s="1"/>
  <c r="K21" i="1" s="1"/>
  <c r="N21" i="1"/>
  <c r="O20" i="1"/>
  <c r="M20" i="1" s="1"/>
  <c r="K20" i="1" s="1"/>
  <c r="N20" i="1"/>
  <c r="P19" i="1"/>
  <c r="Q19" i="1"/>
  <c r="R19" i="1"/>
  <c r="N19" i="1"/>
  <c r="S34" i="1"/>
  <c r="T34" i="1"/>
  <c r="U34" i="1"/>
  <c r="V34" i="1"/>
  <c r="W34" i="1"/>
  <c r="X34" i="1"/>
  <c r="Y34" i="1"/>
  <c r="Z34" i="1"/>
  <c r="O19" i="1" l="1"/>
  <c r="M19" i="1" l="1"/>
  <c r="K19" i="1" s="1"/>
  <c r="AH95" i="1" l="1"/>
  <c r="AG95" i="1"/>
  <c r="AF95" i="1"/>
  <c r="AE95" i="1"/>
  <c r="AD95" i="1"/>
  <c r="AC95" i="1"/>
  <c r="AB95" i="1"/>
  <c r="AA95" i="1"/>
  <c r="AH90" i="1"/>
  <c r="AG90" i="1"/>
  <c r="AF90" i="1"/>
  <c r="AF89" i="1" s="1"/>
  <c r="AE90" i="1"/>
  <c r="AE89" i="1" s="1"/>
  <c r="AD90" i="1"/>
  <c r="AD89" i="1" s="1"/>
  <c r="AC90" i="1"/>
  <c r="AC89" i="1" s="1"/>
  <c r="AB90" i="1"/>
  <c r="AA90" i="1"/>
  <c r="AH83" i="1"/>
  <c r="AG83" i="1"/>
  <c r="AF83" i="1"/>
  <c r="AE83" i="1"/>
  <c r="AD83" i="1"/>
  <c r="AC83" i="1"/>
  <c r="AB83" i="1"/>
  <c r="AA83" i="1"/>
  <c r="AH78" i="1"/>
  <c r="AG78" i="1"/>
  <c r="AF78" i="1"/>
  <c r="AE78" i="1"/>
  <c r="AD78" i="1"/>
  <c r="AC78" i="1"/>
  <c r="AB78" i="1"/>
  <c r="AA78" i="1"/>
  <c r="AH66" i="1"/>
  <c r="AG66" i="1"/>
  <c r="AF66" i="1"/>
  <c r="AE66" i="1"/>
  <c r="AD66" i="1"/>
  <c r="AC66" i="1"/>
  <c r="AB66" i="1"/>
  <c r="AA66" i="1"/>
  <c r="AH60" i="1"/>
  <c r="AG60" i="1"/>
  <c r="AF60" i="1"/>
  <c r="AE60" i="1"/>
  <c r="AD60" i="1"/>
  <c r="AC60" i="1"/>
  <c r="AB60" i="1"/>
  <c r="AA60" i="1"/>
  <c r="AH55" i="1"/>
  <c r="AG55" i="1"/>
  <c r="AF55" i="1"/>
  <c r="AE55" i="1"/>
  <c r="AD55" i="1"/>
  <c r="AC55" i="1"/>
  <c r="AB55" i="1"/>
  <c r="AA55" i="1"/>
  <c r="AH50" i="1"/>
  <c r="AG50" i="1"/>
  <c r="AF50" i="1"/>
  <c r="AE50" i="1"/>
  <c r="AD50" i="1"/>
  <c r="AD49" i="1" s="1"/>
  <c r="AC50" i="1"/>
  <c r="AB50" i="1"/>
  <c r="AB49" i="1" s="1"/>
  <c r="AA50" i="1"/>
  <c r="AA49" i="1" s="1"/>
  <c r="AH49" i="1"/>
  <c r="AG49" i="1"/>
  <c r="AF49" i="1"/>
  <c r="AH41" i="1"/>
  <c r="AG41" i="1"/>
  <c r="AF41" i="1"/>
  <c r="AE41" i="1"/>
  <c r="AD41" i="1"/>
  <c r="AC41" i="1"/>
  <c r="AB41" i="1"/>
  <c r="AA41" i="1"/>
  <c r="AH34" i="1"/>
  <c r="AG34" i="1"/>
  <c r="AF34" i="1"/>
  <c r="AE34" i="1"/>
  <c r="AD34" i="1"/>
  <c r="AC34" i="1"/>
  <c r="AB34" i="1"/>
  <c r="AA34" i="1"/>
  <c r="AP95" i="1"/>
  <c r="AO95" i="1"/>
  <c r="AN95" i="1"/>
  <c r="AM95" i="1"/>
  <c r="AL95" i="1"/>
  <c r="AK95" i="1"/>
  <c r="AJ95" i="1"/>
  <c r="AI95" i="1"/>
  <c r="AP90" i="1"/>
  <c r="AO90" i="1"/>
  <c r="AO89" i="1" s="1"/>
  <c r="AN90" i="1"/>
  <c r="AN89" i="1" s="1"/>
  <c r="AM90" i="1"/>
  <c r="AM89" i="1" s="1"/>
  <c r="AL90" i="1"/>
  <c r="AL89" i="1" s="1"/>
  <c r="AK90" i="1"/>
  <c r="AK89" i="1" s="1"/>
  <c r="AJ90" i="1"/>
  <c r="AJ89" i="1" s="1"/>
  <c r="AI90" i="1"/>
  <c r="AI89" i="1" s="1"/>
  <c r="AP89" i="1"/>
  <c r="AP83" i="1"/>
  <c r="AO83" i="1"/>
  <c r="AN83" i="1"/>
  <c r="AM83" i="1"/>
  <c r="AL83" i="1"/>
  <c r="AK83" i="1"/>
  <c r="AJ83" i="1"/>
  <c r="AI83" i="1"/>
  <c r="AP78" i="1"/>
  <c r="AO78" i="1"/>
  <c r="AN78" i="1"/>
  <c r="AM78" i="1"/>
  <c r="AL78" i="1"/>
  <c r="AK78" i="1"/>
  <c r="AJ78" i="1"/>
  <c r="AI78" i="1"/>
  <c r="AP66" i="1"/>
  <c r="AO66" i="1"/>
  <c r="AN66" i="1"/>
  <c r="AM66" i="1"/>
  <c r="AL66" i="1"/>
  <c r="AK66" i="1"/>
  <c r="AJ66" i="1"/>
  <c r="AI66" i="1"/>
  <c r="AP60" i="1"/>
  <c r="AO60" i="1"/>
  <c r="AN60" i="1"/>
  <c r="AM60" i="1"/>
  <c r="AL60" i="1"/>
  <c r="AK60" i="1"/>
  <c r="AJ60" i="1"/>
  <c r="AI60" i="1"/>
  <c r="AP55" i="1"/>
  <c r="AO55" i="1"/>
  <c r="AN55" i="1"/>
  <c r="AM55" i="1"/>
  <c r="AL55" i="1"/>
  <c r="AK55" i="1"/>
  <c r="AJ55" i="1"/>
  <c r="AI55" i="1"/>
  <c r="AP50" i="1"/>
  <c r="AO50" i="1"/>
  <c r="AN50" i="1"/>
  <c r="AN49" i="1" s="1"/>
  <c r="AM50" i="1"/>
  <c r="AM49" i="1" s="1"/>
  <c r="AL50" i="1"/>
  <c r="AL49" i="1" s="1"/>
  <c r="AK50" i="1"/>
  <c r="AK49" i="1" s="1"/>
  <c r="AJ50" i="1"/>
  <c r="AJ49" i="1" s="1"/>
  <c r="AI50" i="1"/>
  <c r="AI49" i="1" s="1"/>
  <c r="AP49" i="1"/>
  <c r="AO49" i="1"/>
  <c r="AP41" i="1"/>
  <c r="AO41" i="1"/>
  <c r="AN41" i="1"/>
  <c r="AM41" i="1"/>
  <c r="AL41" i="1"/>
  <c r="AK41" i="1"/>
  <c r="AJ41" i="1"/>
  <c r="AI41" i="1"/>
  <c r="AP34" i="1"/>
  <c r="AO34" i="1"/>
  <c r="AN34" i="1"/>
  <c r="AM34" i="1"/>
  <c r="AL34" i="1"/>
  <c r="AK34" i="1"/>
  <c r="AJ34" i="1"/>
  <c r="AI34" i="1"/>
  <c r="M42" i="1"/>
  <c r="K42" i="1" s="1"/>
  <c r="O90" i="1"/>
  <c r="Q90" i="1"/>
  <c r="R90" i="1"/>
  <c r="P90" i="1"/>
  <c r="M47" i="1"/>
  <c r="M48" i="1"/>
  <c r="K48" i="1" s="1"/>
  <c r="M43" i="1"/>
  <c r="M44" i="1"/>
  <c r="M45" i="1"/>
  <c r="M46" i="1"/>
  <c r="AC49" i="1" l="1"/>
  <c r="AB89" i="1"/>
  <c r="AH89" i="1"/>
  <c r="AA89" i="1"/>
  <c r="AK100" i="1"/>
  <c r="AA100" i="1"/>
  <c r="AL100" i="1"/>
  <c r="AF100" i="1"/>
  <c r="AI100" i="1"/>
  <c r="AM100" i="1"/>
  <c r="AC100" i="1"/>
  <c r="AG100" i="1"/>
  <c r="AO100" i="1"/>
  <c r="AE100" i="1"/>
  <c r="AP100" i="1"/>
  <c r="AE49" i="1"/>
  <c r="AB100" i="1"/>
  <c r="AJ100" i="1"/>
  <c r="AN100" i="1"/>
  <c r="AD100" i="1"/>
  <c r="AH100" i="1"/>
  <c r="AG89" i="1"/>
  <c r="N41" i="1"/>
  <c r="O41" i="1"/>
  <c r="AI101" i="1" l="1"/>
  <c r="AE101" i="1"/>
  <c r="AM101" i="1"/>
  <c r="AA101" i="1"/>
  <c r="L41" i="1"/>
  <c r="K47" i="1"/>
  <c r="K99" i="1"/>
  <c r="M97" i="1"/>
  <c r="K97" i="1" s="1"/>
  <c r="M96" i="1"/>
  <c r="K96" i="1" s="1"/>
  <c r="P95" i="1"/>
  <c r="O95" i="1"/>
  <c r="N95" i="1"/>
  <c r="M93" i="1"/>
  <c r="K93" i="1" s="1"/>
  <c r="M92" i="1"/>
  <c r="K92" i="1" s="1"/>
  <c r="M91" i="1"/>
  <c r="N90" i="1"/>
  <c r="L89" i="1"/>
  <c r="M87" i="1"/>
  <c r="K87" i="1" s="1"/>
  <c r="M86" i="1"/>
  <c r="K86" i="1" s="1"/>
  <c r="M85" i="1"/>
  <c r="K85" i="1" s="1"/>
  <c r="M84" i="1"/>
  <c r="K84" i="1" s="1"/>
  <c r="Q83" i="1"/>
  <c r="P83" i="1"/>
  <c r="O83" i="1"/>
  <c r="N83" i="1"/>
  <c r="M81" i="1"/>
  <c r="K81" i="1" s="1"/>
  <c r="M80" i="1"/>
  <c r="K80" i="1" s="1"/>
  <c r="M79" i="1"/>
  <c r="K79" i="1" s="1"/>
  <c r="Q78" i="1"/>
  <c r="P78" i="1"/>
  <c r="O78" i="1"/>
  <c r="N78" i="1"/>
  <c r="M76" i="1"/>
  <c r="K76" i="1" s="1"/>
  <c r="K75" i="1"/>
  <c r="K74" i="1"/>
  <c r="M73" i="1"/>
  <c r="K73" i="1" s="1"/>
  <c r="K72" i="1"/>
  <c r="K71" i="1"/>
  <c r="M70" i="1"/>
  <c r="K70" i="1" s="1"/>
  <c r="K69" i="1"/>
  <c r="K68" i="1"/>
  <c r="M67" i="1"/>
  <c r="K67" i="1" s="1"/>
  <c r="R66" i="1"/>
  <c r="R49" i="1" s="1"/>
  <c r="Q66" i="1"/>
  <c r="P66" i="1"/>
  <c r="O66" i="1"/>
  <c r="N66" i="1"/>
  <c r="L66" i="1"/>
  <c r="M64" i="1"/>
  <c r="M63" i="1"/>
  <c r="M62" i="1"/>
  <c r="K62" i="1" s="1"/>
  <c r="M61" i="1"/>
  <c r="K61" i="1" s="1"/>
  <c r="Q60" i="1"/>
  <c r="P60" i="1"/>
  <c r="O60" i="1"/>
  <c r="N60" i="1"/>
  <c r="M58" i="1"/>
  <c r="K58" i="1" s="1"/>
  <c r="M57" i="1"/>
  <c r="K57" i="1" s="1"/>
  <c r="M56" i="1"/>
  <c r="K56" i="1" s="1"/>
  <c r="Q55" i="1"/>
  <c r="P55" i="1"/>
  <c r="O55" i="1"/>
  <c r="N55" i="1"/>
  <c r="M53" i="1"/>
  <c r="K53" i="1" s="1"/>
  <c r="M52" i="1"/>
  <c r="K52" i="1" s="1"/>
  <c r="M51" i="1"/>
  <c r="K51" i="1" s="1"/>
  <c r="Q50" i="1"/>
  <c r="P50" i="1"/>
  <c r="O50" i="1"/>
  <c r="N50" i="1"/>
  <c r="K46" i="1"/>
  <c r="K45" i="1"/>
  <c r="K44" i="1"/>
  <c r="K43" i="1"/>
  <c r="M40" i="1"/>
  <c r="K40" i="1" s="1"/>
  <c r="M39" i="1"/>
  <c r="K39" i="1" s="1"/>
  <c r="M38" i="1"/>
  <c r="K38" i="1" s="1"/>
  <c r="M37" i="1"/>
  <c r="K37" i="1" s="1"/>
  <c r="M36" i="1"/>
  <c r="K36" i="1" s="1"/>
  <c r="M35" i="1"/>
  <c r="K35" i="1" s="1"/>
  <c r="R34" i="1"/>
  <c r="Q34" i="1"/>
  <c r="P34" i="1"/>
  <c r="O34" i="1"/>
  <c r="N34" i="1"/>
  <c r="L34" i="1"/>
  <c r="K91" i="1" l="1"/>
  <c r="M90" i="1"/>
  <c r="K90" i="1" s="1"/>
  <c r="M95" i="1"/>
  <c r="K95" i="1" s="1"/>
  <c r="O101" i="1"/>
  <c r="P49" i="1"/>
  <c r="P41" i="1" s="1"/>
  <c r="P101" i="1" s="1"/>
  <c r="M78" i="1"/>
  <c r="K78" i="1" s="1"/>
  <c r="Q89" i="1"/>
  <c r="R89" i="1"/>
  <c r="R101" i="1"/>
  <c r="Q49" i="1"/>
  <c r="Q41" i="1" s="1"/>
  <c r="Q101" i="1" s="1"/>
  <c r="N49" i="1"/>
  <c r="L101" i="1"/>
  <c r="L49" i="1"/>
  <c r="K41" i="1"/>
  <c r="M41" i="1"/>
  <c r="O49" i="1"/>
  <c r="N101" i="1"/>
  <c r="M83" i="1"/>
  <c r="K83" i="1" s="1"/>
  <c r="P89" i="1"/>
  <c r="M50" i="1"/>
  <c r="K50" i="1" s="1"/>
  <c r="M34" i="1"/>
  <c r="K34" i="1" s="1"/>
  <c r="N89" i="1"/>
  <c r="M66" i="1"/>
  <c r="K66" i="1" s="1"/>
  <c r="O89" i="1"/>
  <c r="M60" i="1"/>
  <c r="K60" i="1" s="1"/>
  <c r="M55" i="1"/>
  <c r="K55" i="1" s="1"/>
  <c r="M89" i="1" l="1"/>
  <c r="K49" i="1"/>
  <c r="M101" i="1"/>
  <c r="M49" i="1"/>
  <c r="W101" i="1"/>
  <c r="S101" i="1"/>
  <c r="K89" i="1"/>
</calcChain>
</file>

<file path=xl/sharedStrings.xml><?xml version="1.0" encoding="utf-8"?>
<sst xmlns="http://schemas.openxmlformats.org/spreadsheetml/2006/main" count="313" uniqueCount="173">
  <si>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</si>
  <si>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</si>
  <si>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</si>
  <si>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Максимальная учебная нагрузка</t>
  </si>
  <si>
    <t>Самостоятельная учебная работа</t>
  </si>
  <si>
    <t>ВСЕГО</t>
  </si>
  <si>
    <t>В том числе в форме практической подготовки</t>
  </si>
  <si>
    <t>Объём образовательной программы в академических часах</t>
  </si>
  <si>
    <t>Распределение обязательных учебных занятий по курсам и семестрам (час в семестр)</t>
  </si>
  <si>
    <t>1 семестр</t>
  </si>
  <si>
    <t>2 семестр</t>
  </si>
  <si>
    <t>3 семестр</t>
  </si>
  <si>
    <t>4 семестр</t>
  </si>
  <si>
    <t>I курс</t>
  </si>
  <si>
    <t>II курс</t>
  </si>
  <si>
    <t xml:space="preserve">1 семестр </t>
  </si>
  <si>
    <t>УЧЕБНЫЕ ЗАНЯТИЯ</t>
  </si>
  <si>
    <t>ПРАКТИКИ</t>
  </si>
  <si>
    <t>КУРСОВЫХ РАБОТ</t>
  </si>
  <si>
    <t>ПРОМЕЖУТОЧНАЯ АТТЕСТАЦИЯ</t>
  </si>
  <si>
    <t>теоретические занятия</t>
  </si>
  <si>
    <t>практические занятия</t>
  </si>
  <si>
    <t>самостоятельная работа</t>
  </si>
  <si>
    <t>Промежуточная аттестация</t>
  </si>
  <si>
    <t xml:space="preserve">практические занятия </t>
  </si>
  <si>
    <t>СГ.00.</t>
  </si>
  <si>
    <t>Социально-гуманитарный цикл</t>
  </si>
  <si>
    <t>СГ.01</t>
  </si>
  <si>
    <t>История России</t>
  </si>
  <si>
    <t>ДЗ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</si>
  <si>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</si>
  <si>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</si>
  <si>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</si>
  <si>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</si>
  <si>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</si>
  <si>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Физическая культура</t>
  </si>
  <si>
    <t>СГ.05</t>
  </si>
  <si>
    <t>Основы бережливого производства</t>
  </si>
  <si>
    <t>СГ.06</t>
  </si>
  <si>
    <t>Основы финансовой грамотности</t>
  </si>
  <si>
    <t>ОП.00.</t>
  </si>
  <si>
    <t>Общепрофессиональный цикл</t>
  </si>
  <si>
    <t>ОП.01</t>
  </si>
  <si>
    <t>Анатомия и физиология человека</t>
  </si>
  <si>
    <t>Э</t>
  </si>
  <si>
    <t>ОП.02</t>
  </si>
  <si>
    <t>Основы патологии</t>
  </si>
  <si>
    <t>ОП.03</t>
  </si>
  <si>
    <t>Основы латинского языка с медицинской терминологией</t>
  </si>
  <si>
    <t>ОП.04</t>
  </si>
  <si>
    <t>Генетика с основами медицинской генетики</t>
  </si>
  <si>
    <t xml:space="preserve">ОП.05. </t>
  </si>
  <si>
    <t xml:space="preserve">Основы микробиологии и иммунологии </t>
  </si>
  <si>
    <t>ОП.06</t>
  </si>
  <si>
    <t>Фармакология</t>
  </si>
  <si>
    <t/>
  </si>
  <si>
    <t>П.00.</t>
  </si>
  <si>
    <t>Профессиональный цикл</t>
  </si>
  <si>
    <t>ПМ.01</t>
  </si>
  <si>
    <t>Проведение мероприятий по профилактике инфекций, связанных с оказанием медицинской помощи</t>
  </si>
  <si>
    <t>МДК 01.01</t>
  </si>
  <si>
    <t>Обеспечение безопасной окружающей среды в медицинской организации</t>
  </si>
  <si>
    <t xml:space="preserve">УП.01 </t>
  </si>
  <si>
    <t>Учебная практика</t>
  </si>
  <si>
    <t>КДЗ</t>
  </si>
  <si>
    <t xml:space="preserve">ПП.01 </t>
  </si>
  <si>
    <t>Производственная практика</t>
  </si>
  <si>
    <t>Экзамен по ПМ</t>
  </si>
  <si>
    <t>ПМ.02</t>
  </si>
  <si>
    <t>Ведение медицинской документации, организация деятельности находящегося в распоряжении медицинского персонала</t>
  </si>
  <si>
    <t>МДК 02.01</t>
  </si>
  <si>
    <t>Документирование и контроль в профессиональной деятельности медицинской сестры</t>
  </si>
  <si>
    <t>УП.02 ПМ.02</t>
  </si>
  <si>
    <t>ПП.02 ПМ.02</t>
  </si>
  <si>
    <t xml:space="preserve">ПМ.03 </t>
  </si>
  <si>
    <t>Проведение мероприятий по профилактике неинфекционных и инфекционных заболеваний, формированию здорового образа жизни</t>
  </si>
  <si>
    <t>МДК 03.01</t>
  </si>
  <si>
    <t>Здоровый образ жизни и профилактика заболеваний в разные возрастные периоды</t>
  </si>
  <si>
    <t>МДК 03.02</t>
  </si>
  <si>
    <t>Сестринское дело в системе первичной медико-санитарной помощи</t>
  </si>
  <si>
    <t xml:space="preserve">УП.03 </t>
  </si>
  <si>
    <t>ПП.03</t>
  </si>
  <si>
    <t>ПМ.04</t>
  </si>
  <si>
    <t>Оказание медицинской помощи, осуществление сестринского ухода и наблюдения за пациентами при заболеваниях и (или) состояниях</t>
  </si>
  <si>
    <t>МДК 04.01</t>
  </si>
  <si>
    <t>Общий уход за пациентами</t>
  </si>
  <si>
    <t>УП.04.01</t>
  </si>
  <si>
    <t>ПП.04.01</t>
  </si>
  <si>
    <t>МДК 04.02</t>
  </si>
  <si>
    <t>Сестринский уход и реабилитация пациентов терапевтического профиля разных возрастных групп</t>
  </si>
  <si>
    <t>УП.04.02</t>
  </si>
  <si>
    <t>ПП.04.02</t>
  </si>
  <si>
    <t>МДК 04.03</t>
  </si>
  <si>
    <t>Сестринский уход за пациентами хирургического профиля</t>
  </si>
  <si>
    <t>УП.04.03</t>
  </si>
  <si>
    <t>ПП.04.03</t>
  </si>
  <si>
    <t>Курсовая работа</t>
  </si>
  <si>
    <t>ПМ.05</t>
  </si>
  <si>
    <t>Оказание медицинской помощи в экстренной форме</t>
  </si>
  <si>
    <t>МДК 05.01</t>
  </si>
  <si>
    <t>Участие медицинской сестры в оказании медицинской помощи в экстренной форме</t>
  </si>
  <si>
    <t xml:space="preserve">УП.05 </t>
  </si>
  <si>
    <t>ПП.05</t>
  </si>
  <si>
    <t>ПМ.06</t>
  </si>
  <si>
    <t xml:space="preserve">Освоение профессии медицинский регистратор </t>
  </si>
  <si>
    <t>Проведение медицинской регистрации пациентов</t>
  </si>
  <si>
    <t>МДК 07.02</t>
  </si>
  <si>
    <t>Оказание первой помощи пациентам и пострадавшим</t>
  </si>
  <si>
    <t>УП.07</t>
  </si>
  <si>
    <t>ПП.07</t>
  </si>
  <si>
    <t>ДПБ</t>
  </si>
  <si>
    <t>Дополнительный профессиональный блок, включая цифровой модуль по запросу работодателя (ОГБУЗ "Иркутская районная больница")</t>
  </si>
  <si>
    <t>ПМ. 07</t>
  </si>
  <si>
    <t>ПМ.08</t>
  </si>
  <si>
    <t xml:space="preserve">Специализация  (по выбору студента) </t>
  </si>
  <si>
    <t>МДК.08.02</t>
  </si>
  <si>
    <t xml:space="preserve">Специализация по профилю специальности (по выбору студента) </t>
  </si>
  <si>
    <t>ПП.08</t>
  </si>
  <si>
    <t>ГИА</t>
  </si>
  <si>
    <t>Государственная итоговая аттестация</t>
  </si>
  <si>
    <t>Всего</t>
  </si>
  <si>
    <t>экзамены</t>
  </si>
  <si>
    <t>1. Государственный  экзамен по специальности с 8 июня по 28 июня 2026 года</t>
  </si>
  <si>
    <t>учебной практики</t>
  </si>
  <si>
    <t>производственной практики</t>
  </si>
  <si>
    <t>практика по профилю специальности</t>
  </si>
  <si>
    <t>зачеты, в т. ч. ДЗ</t>
  </si>
  <si>
    <t xml:space="preserve">ГИА </t>
  </si>
  <si>
    <t xml:space="preserve">ОП.07 </t>
  </si>
  <si>
    <t>Информационные технологии в профессиональной деятельности</t>
  </si>
  <si>
    <t xml:space="preserve">Цифровые  и коммуникативные технологии в профессиональной деятельности медицинской сестры </t>
  </si>
  <si>
    <t xml:space="preserve">Профессиональные коммуникации в работе медицинской сестры, в том числе с использхованием цифровых технологий </t>
  </si>
  <si>
    <t>МДК 06.01</t>
  </si>
  <si>
    <t>МДК 06.02</t>
  </si>
  <si>
    <t>УП.06</t>
  </si>
  <si>
    <t>ПП.06</t>
  </si>
  <si>
    <t>III курс</t>
  </si>
  <si>
    <t>5 семестр</t>
  </si>
  <si>
    <t>6 семестр</t>
  </si>
  <si>
    <t>7 семестр</t>
  </si>
  <si>
    <t xml:space="preserve">3 семестр </t>
  </si>
  <si>
    <t>ОД.01</t>
  </si>
  <si>
    <t xml:space="preserve">Русский язык </t>
  </si>
  <si>
    <t>ОД.02</t>
  </si>
  <si>
    <t>Литература</t>
  </si>
  <si>
    <t>ОД.03</t>
  </si>
  <si>
    <t>Иностранный язык</t>
  </si>
  <si>
    <t>ОД.04</t>
  </si>
  <si>
    <t xml:space="preserve">Математика </t>
  </si>
  <si>
    <t>ОД.05</t>
  </si>
  <si>
    <t>Информатика</t>
  </si>
  <si>
    <t>ОД.06</t>
  </si>
  <si>
    <t>История</t>
  </si>
  <si>
    <t>ОД.07</t>
  </si>
  <si>
    <t xml:space="preserve">Обществознание </t>
  </si>
  <si>
    <t>ОД.08</t>
  </si>
  <si>
    <t>География</t>
  </si>
  <si>
    <t>ОД.09</t>
  </si>
  <si>
    <t>Физика</t>
  </si>
  <si>
    <t>ОД.10</t>
  </si>
  <si>
    <t xml:space="preserve">Химия </t>
  </si>
  <si>
    <t>ОД.11</t>
  </si>
  <si>
    <t>Биология</t>
  </si>
  <si>
    <t>ОД.12</t>
  </si>
  <si>
    <t>З</t>
  </si>
  <si>
    <t>ОД.13</t>
  </si>
  <si>
    <t>Основы безопасности и защиты Родины</t>
  </si>
  <si>
    <t>ОД.14</t>
  </si>
  <si>
    <t>Основы проектной деятельности</t>
  </si>
  <si>
    <t>ОД.00</t>
  </si>
  <si>
    <t>Общеобразовательные дисциплины</t>
  </si>
  <si>
    <t>Основы безопасности жизнедеятельности</t>
  </si>
  <si>
    <r>
      <t xml:space="preserve"> Учебный план ОГБПОУ "Иркутский базовый медицинский колледж" по специальности 31.02.01 Сестринское дело в соответствии с ФГОС СПО, утвержденным приказом Министерства просвещения Российской Федерации от</t>
    </r>
    <r>
      <rPr>
        <b/>
        <sz val="14"/>
        <color rgb="FFFF0000"/>
        <rFont val="Times New Roman"/>
      </rPr>
      <t xml:space="preserve"> 04.07.2022 № 527</t>
    </r>
    <r>
      <rPr>
        <b/>
        <sz val="14"/>
        <color rgb="FF000000"/>
        <rFont val="Times New Roman"/>
      </rPr>
      <t>,   на базе среднего общего образования,  2023  - 2026 год обучения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</si>
</sst>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</font>
    <font>
      <sz val="10"/>
      <name val="Arial Cyr"/>
    </font>
    <font>
      <b/>
      <sz val="14"/>
      <color rgb="FF000000"/>
      <name val="Times New Roman"/>
    </font>
    <font>
      <b/>
      <sz val="11"/>
      <name val="Times New Roman"/>
    </font>
    <font>
      <b/>
      <sz val="10"/>
      <name val="Times New Roman"/>
    </font>
    <font>
      <b/>
      <sz val="9"/>
      <name val="Times New Roman"/>
    </font>
    <font>
      <b/>
      <sz val="10"/>
      <name val="Arial Cyr"/>
    </font>
    <font>
      <sz val="11"/>
      <name val="Times New Roman"/>
    </font>
    <font>
      <sz val="12"/>
      <color rgb="FF000000"/>
      <name val="Times New Roman"/>
    </font>
    <font>
      <sz val="11"/>
      <color rgb="FF000000"/>
      <name val="Calibri"/>
    </font>
    <font>
      <b/>
      <sz val="12"/>
      <name val="Times New Roman"/>
    </font>
    <font>
      <sz val="8"/>
      <name val="Arial Cyr"/>
    </font>
    <font>
      <b/>
      <i/>
      <sz val="12"/>
      <name val="Times New Roman"/>
    </font>
    <font>
      <b/>
      <sz val="14"/>
      <color rgb="FFFF0000"/>
      <name val="Times New Roman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5" tint="0.59996337778862885"/>
        <bgColor indexed="65"/>
      </patternFill>
    </fill>
    <fill>
      <patternFill patternType="solid">
        <fgColor rgb="FFD4D4D4"/>
      </patternFill>
    </fill>
    <fill>
      <patternFill patternType="solid">
        <fgColor rgb="FFFFFF00"/>
      </patternFill>
    </fill>
    <fill>
      <patternFill patternType="solid">
        <fgColor rgb="FF92D050"/>
      </patternFill>
    </fill>
    <fill>
      <patternFill patternType="solid">
        <fgColor rgb="FF9DDA28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8">
    <xf numFmtId="0" fontId="1" fillId="0" borderId="0" xfId="0" applyNumberFormat="1" applyFont="1"/>
    <xf numFmtId="0" fontId="1" fillId="0" borderId="1" xfId="0" applyNumberFormat="1" applyFont="1" applyBorder="1"/>
    <xf numFmtId="0" fontId="1" fillId="0" borderId="2" xfId="0" applyNumberFormat="1" applyFont="1" applyBorder="1"/>
    <xf numFmtId="0" fontId="3" fillId="0" borderId="4" xfId="0" applyNumberFormat="1" applyFont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9" borderId="4" xfId="0" applyNumberFormat="1" applyFont="1" applyFill="1" applyBorder="1" applyAlignment="1">
      <alignment wrapText="1"/>
    </xf>
    <xf numFmtId="0" fontId="3" fillId="9" borderId="4" xfId="0" applyNumberFormat="1" applyFont="1" applyFill="1" applyBorder="1" applyAlignment="1">
      <alignment horizontal="center" wrapText="1"/>
    </xf>
    <xf numFmtId="0" fontId="3" fillId="3" borderId="4" xfId="0" applyNumberFormat="1" applyFont="1" applyFill="1" applyBorder="1" applyAlignment="1">
      <alignment horizontal="center" wrapText="1"/>
    </xf>
    <xf numFmtId="0" fontId="3" fillId="9" borderId="4" xfId="0" applyNumberFormat="1" applyFont="1" applyFill="1" applyBorder="1" applyAlignment="1">
      <alignment horizontal="center"/>
    </xf>
    <xf numFmtId="0" fontId="7" fillId="0" borderId="7" xfId="0" applyNumberFormat="1" applyFont="1" applyBorder="1" applyAlignment="1">
      <alignment wrapText="1"/>
    </xf>
    <xf numFmtId="0" fontId="3" fillId="0" borderId="37" xfId="0" applyNumberFormat="1" applyFont="1" applyBorder="1" applyAlignment="1">
      <alignment horizontal="center" wrapText="1"/>
    </xf>
    <xf numFmtId="0" fontId="7" fillId="0" borderId="37" xfId="0" applyNumberFormat="1" applyFont="1" applyBorder="1" applyAlignment="1">
      <alignment horizontal="center" wrapText="1"/>
    </xf>
    <xf numFmtId="0" fontId="3" fillId="3" borderId="37" xfId="0" applyNumberFormat="1" applyFont="1" applyFill="1" applyBorder="1" applyAlignment="1">
      <alignment horizontal="center" wrapText="1"/>
    </xf>
    <xf numFmtId="0" fontId="7" fillId="3" borderId="37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/>
    </xf>
    <xf numFmtId="0" fontId="7" fillId="0" borderId="40" xfId="0" applyNumberFormat="1" applyFont="1" applyBorder="1" applyAlignment="1">
      <alignment horizontal="center"/>
    </xf>
    <xf numFmtId="0" fontId="7" fillId="0" borderId="37" xfId="0" applyNumberFormat="1" applyFont="1" applyBorder="1" applyAlignment="1">
      <alignment horizontal="center"/>
    </xf>
    <xf numFmtId="0" fontId="7" fillId="2" borderId="41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/>
    </xf>
    <xf numFmtId="0" fontId="8" fillId="4" borderId="8" xfId="0" applyNumberFormat="1" applyFont="1" applyFill="1" applyBorder="1" applyAlignment="1">
      <alignment horizontal="center"/>
    </xf>
    <xf numFmtId="0" fontId="1" fillId="4" borderId="37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0" fontId="1" fillId="5" borderId="37" xfId="0" applyNumberFormat="1" applyFont="1" applyFill="1" applyBorder="1" applyAlignment="1">
      <alignment horizontal="center"/>
    </xf>
    <xf numFmtId="0" fontId="7" fillId="5" borderId="37" xfId="0" applyNumberFormat="1" applyFont="1" applyFill="1" applyBorder="1" applyAlignment="1">
      <alignment horizontal="center"/>
    </xf>
    <xf numFmtId="0" fontId="7" fillId="7" borderId="37" xfId="0" applyNumberFormat="1" applyFont="1" applyFill="1" applyBorder="1" applyAlignment="1">
      <alignment horizontal="center"/>
    </xf>
    <xf numFmtId="0" fontId="7" fillId="7" borderId="9" xfId="0" applyNumberFormat="1" applyFont="1" applyFill="1" applyBorder="1" applyAlignment="1">
      <alignment horizontal="center"/>
    </xf>
    <xf numFmtId="0" fontId="7" fillId="0" borderId="43" xfId="0" applyNumberFormat="1" applyFont="1" applyBorder="1" applyAlignment="1">
      <alignment wrapText="1"/>
    </xf>
    <xf numFmtId="0" fontId="7" fillId="0" borderId="26" xfId="0" applyNumberFormat="1" applyFont="1" applyBorder="1" applyAlignment="1">
      <alignment wrapText="1"/>
    </xf>
    <xf numFmtId="0" fontId="7" fillId="0" borderId="26" xfId="0" applyNumberFormat="1" applyFont="1" applyBorder="1" applyAlignment="1">
      <alignment horizontal="center" wrapText="1"/>
    </xf>
    <xf numFmtId="0" fontId="3" fillId="3" borderId="26" xfId="0" applyNumberFormat="1" applyFont="1" applyFill="1" applyBorder="1" applyAlignment="1">
      <alignment horizontal="center" wrapText="1"/>
    </xf>
    <xf numFmtId="0" fontId="7" fillId="3" borderId="26" xfId="0" applyNumberFormat="1" applyFont="1" applyFill="1" applyBorder="1" applyAlignment="1">
      <alignment horizontal="center"/>
    </xf>
    <xf numFmtId="0" fontId="7" fillId="3" borderId="25" xfId="0" applyNumberFormat="1" applyFont="1" applyFill="1" applyBorder="1" applyAlignment="1">
      <alignment horizontal="center"/>
    </xf>
    <xf numFmtId="0" fontId="7" fillId="0" borderId="46" xfId="0" applyNumberFormat="1" applyFont="1" applyBorder="1" applyAlignment="1">
      <alignment horizontal="center"/>
    </xf>
    <xf numFmtId="0" fontId="7" fillId="0" borderId="26" xfId="0" applyNumberFormat="1" applyFont="1" applyBorder="1" applyAlignment="1">
      <alignment horizontal="center"/>
    </xf>
    <xf numFmtId="0" fontId="7" fillId="2" borderId="27" xfId="0" applyNumberFormat="1" applyFont="1" applyFill="1" applyBorder="1" applyAlignment="1">
      <alignment horizontal="center"/>
    </xf>
    <xf numFmtId="0" fontId="7" fillId="4" borderId="24" xfId="0" applyNumberFormat="1" applyFont="1" applyFill="1" applyBorder="1" applyAlignment="1">
      <alignment horizontal="center"/>
    </xf>
    <xf numFmtId="0" fontId="7" fillId="4" borderId="26" xfId="0" applyNumberFormat="1" applyFont="1" applyFill="1" applyBorder="1" applyAlignment="1">
      <alignment horizontal="center"/>
    </xf>
    <xf numFmtId="0" fontId="7" fillId="5" borderId="26" xfId="0" applyNumberFormat="1" applyFont="1" applyFill="1" applyBorder="1" applyAlignment="1">
      <alignment horizontal="center"/>
    </xf>
    <xf numFmtId="0" fontId="7" fillId="7" borderId="26" xfId="0" applyNumberFormat="1" applyFont="1" applyFill="1" applyBorder="1" applyAlignment="1">
      <alignment horizontal="center"/>
    </xf>
    <xf numFmtId="0" fontId="7" fillId="7" borderId="25" xfId="0" applyNumberFormat="1" applyFont="1" applyFill="1" applyBorder="1" applyAlignment="1">
      <alignment horizontal="center"/>
    </xf>
    <xf numFmtId="0" fontId="3" fillId="0" borderId="26" xfId="0" applyNumberFormat="1" applyFont="1" applyBorder="1" applyAlignment="1">
      <alignment horizontal="center" wrapText="1"/>
    </xf>
    <xf numFmtId="0" fontId="7" fillId="0" borderId="46" xfId="0" applyNumberFormat="1" applyFont="1" applyBorder="1" applyAlignment="1">
      <alignment horizontal="center" wrapText="1"/>
    </xf>
    <xf numFmtId="0" fontId="7" fillId="0" borderId="47" xfId="0" applyNumberFormat="1" applyFont="1" applyBorder="1" applyAlignment="1">
      <alignment wrapText="1"/>
    </xf>
    <xf numFmtId="0" fontId="7" fillId="0" borderId="48" xfId="0" applyNumberFormat="1" applyFont="1" applyBorder="1" applyAlignment="1">
      <alignment horizontal="center" wrapText="1"/>
    </xf>
    <xf numFmtId="0" fontId="3" fillId="0" borderId="48" xfId="0" applyNumberFormat="1" applyFont="1" applyBorder="1" applyAlignment="1">
      <alignment horizontal="center" wrapText="1"/>
    </xf>
    <xf numFmtId="0" fontId="3" fillId="3" borderId="48" xfId="0" applyNumberFormat="1" applyFont="1" applyFill="1" applyBorder="1" applyAlignment="1">
      <alignment horizontal="center" wrapText="1"/>
    </xf>
    <xf numFmtId="0" fontId="7" fillId="3" borderId="48" xfId="0" applyNumberFormat="1" applyFont="1" applyFill="1" applyBorder="1" applyAlignment="1">
      <alignment horizontal="center"/>
    </xf>
    <xf numFmtId="0" fontId="7" fillId="3" borderId="51" xfId="0" applyNumberFormat="1" applyFont="1" applyFill="1" applyBorder="1" applyAlignment="1">
      <alignment horizontal="center"/>
    </xf>
    <xf numFmtId="0" fontId="7" fillId="0" borderId="52" xfId="0" applyNumberFormat="1" applyFont="1" applyBorder="1" applyAlignment="1">
      <alignment horizontal="center"/>
    </xf>
    <xf numFmtId="0" fontId="7" fillId="0" borderId="48" xfId="0" applyNumberFormat="1" applyFont="1" applyBorder="1" applyAlignment="1">
      <alignment horizontal="center"/>
    </xf>
    <xf numFmtId="0" fontId="7" fillId="2" borderId="53" xfId="0" applyNumberFormat="1" applyFont="1" applyFill="1" applyBorder="1" applyAlignment="1">
      <alignment horizontal="center"/>
    </xf>
    <xf numFmtId="0" fontId="7" fillId="4" borderId="47" xfId="0" applyNumberFormat="1" applyFont="1" applyFill="1" applyBorder="1" applyAlignment="1">
      <alignment horizontal="center"/>
    </xf>
    <xf numFmtId="0" fontId="7" fillId="4" borderId="48" xfId="0" applyNumberFormat="1" applyFont="1" applyFill="1" applyBorder="1" applyAlignment="1">
      <alignment horizontal="center"/>
    </xf>
    <xf numFmtId="0" fontId="7" fillId="5" borderId="48" xfId="0" applyNumberFormat="1" applyFont="1" applyFill="1" applyBorder="1" applyAlignment="1">
      <alignment horizontal="center"/>
    </xf>
    <xf numFmtId="0" fontId="7" fillId="7" borderId="48" xfId="0" applyNumberFormat="1" applyFont="1" applyFill="1" applyBorder="1" applyAlignment="1">
      <alignment horizontal="center"/>
    </xf>
    <xf numFmtId="0" fontId="7" fillId="7" borderId="51" xfId="0" applyNumberFormat="1" applyFont="1" applyFill="1" applyBorder="1" applyAlignment="1">
      <alignment horizontal="center"/>
    </xf>
    <xf numFmtId="0" fontId="1" fillId="0" borderId="37" xfId="0" applyNumberFormat="1" applyFont="1" applyBorder="1"/>
    <xf numFmtId="0" fontId="7" fillId="3" borderId="37" xfId="0" applyNumberFormat="1" applyFont="1" applyFill="1" applyBorder="1" applyAlignment="1">
      <alignment horizontal="center" wrapText="1"/>
    </xf>
    <xf numFmtId="0" fontId="3" fillId="2" borderId="41" xfId="0" applyNumberFormat="1" applyFont="1" applyFill="1" applyBorder="1" applyAlignment="1">
      <alignment horizontal="center"/>
    </xf>
    <xf numFmtId="0" fontId="7" fillId="4" borderId="37" xfId="0" applyNumberFormat="1" applyFont="1" applyFill="1" applyBorder="1" applyAlignment="1">
      <alignment horizontal="center"/>
    </xf>
    <xf numFmtId="0" fontId="7" fillId="0" borderId="41" xfId="0" applyNumberFormat="1" applyFont="1" applyBorder="1" applyAlignment="1">
      <alignment horizontal="center"/>
    </xf>
    <xf numFmtId="0" fontId="7" fillId="0" borderId="24" xfId="0" applyNumberFormat="1" applyFont="1" applyBorder="1" applyAlignment="1">
      <alignment wrapText="1"/>
    </xf>
    <xf numFmtId="0" fontId="1" fillId="0" borderId="26" xfId="0" applyNumberFormat="1" applyFont="1" applyBorder="1"/>
    <xf numFmtId="0" fontId="7" fillId="3" borderId="18" xfId="0" applyNumberFormat="1" applyFont="1" applyFill="1" applyBorder="1" applyAlignment="1">
      <alignment horizontal="center" wrapText="1"/>
    </xf>
    <xf numFmtId="0" fontId="7" fillId="3" borderId="54" xfId="0" applyNumberFormat="1" applyFont="1" applyFill="1" applyBorder="1" applyAlignment="1">
      <alignment horizontal="center"/>
    </xf>
    <xf numFmtId="0" fontId="7" fillId="0" borderId="55" xfId="0" applyNumberFormat="1" applyFont="1" applyBorder="1" applyAlignment="1">
      <alignment horizontal="center"/>
    </xf>
    <xf numFmtId="0" fontId="3" fillId="2" borderId="27" xfId="0" applyNumberFormat="1" applyFont="1" applyFill="1" applyBorder="1" applyAlignment="1">
      <alignment horizontal="center"/>
    </xf>
    <xf numFmtId="0" fontId="7" fillId="0" borderId="27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7" fillId="3" borderId="56" xfId="0" applyNumberFormat="1" applyFont="1" applyFill="1" applyBorder="1" applyAlignment="1">
      <alignment horizontal="center" wrapText="1"/>
    </xf>
    <xf numFmtId="0" fontId="1" fillId="0" borderId="48" xfId="0" applyNumberFormat="1" applyFont="1" applyBorder="1"/>
    <xf numFmtId="0" fontId="3" fillId="2" borderId="53" xfId="0" applyNumberFormat="1" applyFont="1" applyFill="1" applyBorder="1" applyAlignment="1">
      <alignment horizontal="center"/>
    </xf>
    <xf numFmtId="0" fontId="7" fillId="0" borderId="40" xfId="0" applyNumberFormat="1" applyFont="1" applyBorder="1" applyAlignment="1">
      <alignment horizontal="center" wrapText="1"/>
    </xf>
    <xf numFmtId="0" fontId="3" fillId="3" borderId="26" xfId="0" applyNumberFormat="1" applyFont="1" applyFill="1" applyBorder="1" applyAlignment="1">
      <alignment horizontal="center"/>
    </xf>
    <xf numFmtId="0" fontId="7" fillId="3" borderId="18" xfId="0" applyNumberFormat="1" applyFont="1" applyFill="1" applyBorder="1" applyAlignment="1">
      <alignment horizontal="center"/>
    </xf>
    <xf numFmtId="0" fontId="3" fillId="4" borderId="24" xfId="0" applyNumberFormat="1" applyFont="1" applyFill="1" applyBorder="1" applyAlignment="1">
      <alignment horizontal="center"/>
    </xf>
    <xf numFmtId="0" fontId="3" fillId="4" borderId="26" xfId="0" applyNumberFormat="1" applyFont="1" applyFill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3" fillId="5" borderId="26" xfId="0" applyNumberFormat="1" applyFont="1" applyFill="1" applyBorder="1" applyAlignment="1">
      <alignment horizontal="center"/>
    </xf>
    <xf numFmtId="0" fontId="3" fillId="7" borderId="26" xfId="0" applyNumberFormat="1" applyFont="1" applyFill="1" applyBorder="1" applyAlignment="1">
      <alignment horizontal="center"/>
    </xf>
    <xf numFmtId="0" fontId="3" fillId="7" borderId="25" xfId="0" applyNumberFormat="1" applyFont="1" applyFill="1" applyBorder="1" applyAlignment="1">
      <alignment horizontal="center"/>
    </xf>
    <xf numFmtId="0" fontId="7" fillId="7" borderId="26" xfId="0" applyNumberFormat="1" applyFont="1" applyFill="1" applyBorder="1" applyAlignment="1">
      <alignment wrapText="1"/>
    </xf>
    <xf numFmtId="0" fontId="7" fillId="0" borderId="32" xfId="0" applyNumberFormat="1" applyFont="1" applyBorder="1" applyAlignment="1">
      <alignment horizontal="center" wrapText="1"/>
    </xf>
    <xf numFmtId="0" fontId="3" fillId="0" borderId="32" xfId="0" applyNumberFormat="1" applyFont="1" applyBorder="1" applyAlignment="1">
      <alignment horizontal="center" wrapText="1"/>
    </xf>
    <xf numFmtId="0" fontId="7" fillId="3" borderId="32" xfId="0" applyNumberFormat="1" applyFont="1" applyFill="1" applyBorder="1" applyAlignment="1">
      <alignment horizontal="center"/>
    </xf>
    <xf numFmtId="0" fontId="7" fillId="3" borderId="30" xfId="0" applyNumberFormat="1" applyFont="1" applyFill="1" applyBorder="1" applyAlignment="1">
      <alignment horizontal="center"/>
    </xf>
    <xf numFmtId="0" fontId="7" fillId="0" borderId="57" xfId="0" applyNumberFormat="1" applyFont="1" applyBorder="1" applyAlignment="1">
      <alignment horizontal="center"/>
    </xf>
    <xf numFmtId="0" fontId="7" fillId="0" borderId="32" xfId="0" applyNumberFormat="1" applyFont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3" fillId="4" borderId="28" xfId="0" applyNumberFormat="1" applyFont="1" applyFill="1" applyBorder="1" applyAlignment="1">
      <alignment horizontal="center"/>
    </xf>
    <xf numFmtId="0" fontId="7" fillId="4" borderId="32" xfId="0" applyNumberFormat="1" applyFont="1" applyFill="1" applyBorder="1" applyAlignment="1">
      <alignment horizontal="center"/>
    </xf>
    <xf numFmtId="0" fontId="3" fillId="4" borderId="32" xfId="0" applyNumberFormat="1" applyFont="1" applyFill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5" borderId="32" xfId="0" applyNumberFormat="1" applyFont="1" applyFill="1" applyBorder="1" applyAlignment="1">
      <alignment horizontal="center"/>
    </xf>
    <xf numFmtId="0" fontId="3" fillId="7" borderId="32" xfId="0" applyNumberFormat="1" applyFont="1" applyFill="1" applyBorder="1" applyAlignment="1">
      <alignment horizontal="center"/>
    </xf>
    <xf numFmtId="0" fontId="3" fillId="7" borderId="30" xfId="0" applyNumberFormat="1" applyFont="1" applyFill="1" applyBorder="1" applyAlignment="1">
      <alignment horizontal="center"/>
    </xf>
    <xf numFmtId="0" fontId="7" fillId="7" borderId="48" xfId="0" applyNumberFormat="1" applyFont="1" applyFill="1" applyBorder="1" applyAlignment="1">
      <alignment wrapText="1"/>
    </xf>
    <xf numFmtId="0" fontId="7" fillId="0" borderId="48" xfId="0" applyNumberFormat="1" applyFont="1" applyBorder="1" applyAlignment="1">
      <alignment horizontal="center" vertical="center" wrapText="1"/>
    </xf>
    <xf numFmtId="0" fontId="7" fillId="3" borderId="56" xfId="0" applyNumberFormat="1" applyFont="1" applyFill="1" applyBorder="1" applyAlignment="1">
      <alignment horizontal="center"/>
    </xf>
    <xf numFmtId="0" fontId="3" fillId="4" borderId="47" xfId="0" applyNumberFormat="1" applyFont="1" applyFill="1" applyBorder="1" applyAlignment="1">
      <alignment horizontal="center"/>
    </xf>
    <xf numFmtId="0" fontId="3" fillId="4" borderId="48" xfId="0" applyNumberFormat="1" applyFont="1" applyFill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horizontal="center"/>
    </xf>
    <xf numFmtId="0" fontId="3" fillId="5" borderId="48" xfId="0" applyNumberFormat="1" applyFont="1" applyFill="1" applyBorder="1" applyAlignment="1">
      <alignment horizontal="center"/>
    </xf>
    <xf numFmtId="0" fontId="3" fillId="7" borderId="48" xfId="0" applyNumberFormat="1" applyFont="1" applyFill="1" applyBorder="1" applyAlignment="1">
      <alignment horizontal="center"/>
    </xf>
    <xf numFmtId="0" fontId="3" fillId="7" borderId="51" xfId="0" applyNumberFormat="1" applyFont="1" applyFill="1" applyBorder="1" applyAlignment="1">
      <alignment horizontal="center"/>
    </xf>
    <xf numFmtId="0" fontId="1" fillId="3" borderId="3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0" borderId="41" xfId="0" applyNumberFormat="1" applyFont="1" applyBorder="1"/>
    <xf numFmtId="0" fontId="7" fillId="7" borderId="26" xfId="0" applyNumberFormat="1" applyFont="1" applyFill="1" applyBorder="1" applyAlignment="1">
      <alignment horizontal="center" wrapText="1"/>
    </xf>
    <xf numFmtId="0" fontId="3" fillId="7" borderId="26" xfId="0" applyNumberFormat="1" applyFont="1" applyFill="1" applyBorder="1" applyAlignment="1">
      <alignment horizontal="center" wrapText="1"/>
    </xf>
    <xf numFmtId="0" fontId="3" fillId="7" borderId="25" xfId="0" applyNumberFormat="1" applyFont="1" applyFill="1" applyBorder="1" applyAlignment="1">
      <alignment horizontal="center" wrapText="1"/>
    </xf>
    <xf numFmtId="0" fontId="7" fillId="7" borderId="47" xfId="0" applyNumberFormat="1" applyFont="1" applyFill="1" applyBorder="1" applyAlignment="1">
      <alignment wrapText="1"/>
    </xf>
    <xf numFmtId="0" fontId="3" fillId="3" borderId="48" xfId="0" applyNumberFormat="1" applyFont="1" applyFill="1" applyBorder="1" applyAlignment="1">
      <alignment horizontal="center"/>
    </xf>
    <xf numFmtId="0" fontId="7" fillId="0" borderId="52" xfId="0" applyNumberFormat="1" applyFont="1" applyBorder="1" applyAlignment="1">
      <alignment horizontal="center" wrapText="1"/>
    </xf>
    <xf numFmtId="0" fontId="7" fillId="7" borderId="48" xfId="0" applyNumberFormat="1" applyFont="1" applyFill="1" applyBorder="1" applyAlignment="1">
      <alignment horizontal="center" wrapText="1"/>
    </xf>
    <xf numFmtId="0" fontId="3" fillId="7" borderId="48" xfId="0" applyNumberFormat="1" applyFont="1" applyFill="1" applyBorder="1" applyAlignment="1">
      <alignment horizontal="center" wrapText="1"/>
    </xf>
    <xf numFmtId="0" fontId="3" fillId="7" borderId="51" xfId="0" applyNumberFormat="1" applyFont="1" applyFill="1" applyBorder="1" applyAlignment="1">
      <alignment horizontal="center" wrapText="1"/>
    </xf>
    <xf numFmtId="0" fontId="6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7" fillId="7" borderId="7" xfId="0" applyNumberFormat="1" applyFont="1" applyFill="1" applyBorder="1" applyAlignment="1">
      <alignment wrapText="1"/>
    </xf>
    <xf numFmtId="0" fontId="7" fillId="7" borderId="37" xfId="0" applyNumberFormat="1" applyFont="1" applyFill="1" applyBorder="1" applyAlignment="1">
      <alignment wrapText="1"/>
    </xf>
    <xf numFmtId="0" fontId="7" fillId="7" borderId="37" xfId="0" applyNumberFormat="1" applyFont="1" applyFill="1" applyBorder="1" applyAlignment="1">
      <alignment horizontal="center" wrapText="1"/>
    </xf>
    <xf numFmtId="0" fontId="3" fillId="7" borderId="37" xfId="0" applyNumberFormat="1" applyFont="1" applyFill="1" applyBorder="1" applyAlignment="1">
      <alignment horizontal="center" wrapText="1"/>
    </xf>
    <xf numFmtId="0" fontId="3" fillId="7" borderId="9" xfId="0" applyNumberFormat="1" applyFont="1" applyFill="1" applyBorder="1" applyAlignment="1">
      <alignment horizontal="center" wrapText="1"/>
    </xf>
    <xf numFmtId="0" fontId="3" fillId="3" borderId="32" xfId="0" applyNumberFormat="1" applyFont="1" applyFill="1" applyBorder="1" applyAlignment="1">
      <alignment horizontal="center"/>
    </xf>
    <xf numFmtId="0" fontId="7" fillId="0" borderId="57" xfId="0" applyNumberFormat="1" applyFont="1" applyBorder="1" applyAlignment="1">
      <alignment horizontal="center" wrapText="1"/>
    </xf>
    <xf numFmtId="0" fontId="7" fillId="7" borderId="32" xfId="0" applyNumberFormat="1" applyFont="1" applyFill="1" applyBorder="1" applyAlignment="1">
      <alignment horizontal="center"/>
    </xf>
    <xf numFmtId="0" fontId="7" fillId="7" borderId="32" xfId="0" applyNumberFormat="1" applyFont="1" applyFill="1" applyBorder="1" applyAlignment="1">
      <alignment horizontal="center" wrapText="1"/>
    </xf>
    <xf numFmtId="0" fontId="3" fillId="7" borderId="32" xfId="0" applyNumberFormat="1" applyFont="1" applyFill="1" applyBorder="1" applyAlignment="1">
      <alignment horizontal="center" wrapText="1"/>
    </xf>
    <xf numFmtId="0" fontId="3" fillId="7" borderId="30" xfId="0" applyNumberFormat="1" applyFont="1" applyFill="1" applyBorder="1" applyAlignment="1">
      <alignment horizontal="center" wrapText="1"/>
    </xf>
    <xf numFmtId="0" fontId="1" fillId="0" borderId="51" xfId="0" applyNumberFormat="1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0" fontId="3" fillId="4" borderId="7" xfId="0" applyNumberFormat="1" applyFont="1" applyFill="1" applyBorder="1" applyAlignment="1">
      <alignment horizontal="center"/>
    </xf>
    <xf numFmtId="0" fontId="3" fillId="4" borderId="37" xfId="0" applyNumberFormat="1" applyFont="1" applyFill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3" fillId="2" borderId="25" xfId="0" applyNumberFormat="1" applyFont="1" applyFill="1" applyBorder="1" applyAlignment="1">
      <alignment horizontal="center"/>
    </xf>
    <xf numFmtId="0" fontId="1" fillId="8" borderId="0" xfId="0" applyNumberFormat="1" applyFont="1" applyFill="1"/>
    <xf numFmtId="0" fontId="7" fillId="8" borderId="26" xfId="0" applyNumberFormat="1" applyFont="1" applyFill="1" applyBorder="1" applyAlignment="1">
      <alignment wrapText="1"/>
    </xf>
    <xf numFmtId="0" fontId="1" fillId="8" borderId="26" xfId="0" applyNumberFormat="1" applyFont="1" applyFill="1" applyBorder="1"/>
    <xf numFmtId="0" fontId="1" fillId="8" borderId="27" xfId="0" applyNumberFormat="1" applyFont="1" applyFill="1" applyBorder="1"/>
    <xf numFmtId="0" fontId="7" fillId="8" borderId="26" xfId="0" applyNumberFormat="1" applyFont="1" applyFill="1" applyBorder="1" applyAlignment="1">
      <alignment horizontal="center" wrapText="1"/>
    </xf>
    <xf numFmtId="0" fontId="7" fillId="8" borderId="26" xfId="0" applyNumberFormat="1" applyFont="1" applyFill="1" applyBorder="1" applyAlignment="1">
      <alignment horizontal="center"/>
    </xf>
    <xf numFmtId="0" fontId="3" fillId="8" borderId="26" xfId="0" applyNumberFormat="1" applyFont="1" applyFill="1" applyBorder="1" applyAlignment="1">
      <alignment horizontal="center"/>
    </xf>
    <xf numFmtId="0" fontId="7" fillId="6" borderId="26" xfId="0" applyNumberFormat="1" applyFont="1" applyFill="1" applyBorder="1" applyAlignment="1">
      <alignment horizontal="center"/>
    </xf>
    <xf numFmtId="0" fontId="3" fillId="6" borderId="26" xfId="0" applyNumberFormat="1" applyFont="1" applyFill="1" applyBorder="1" applyAlignment="1">
      <alignment horizontal="center"/>
    </xf>
    <xf numFmtId="0" fontId="1" fillId="8" borderId="26" xfId="0" applyNumberFormat="1" applyFont="1" applyFill="1" applyBorder="1" applyAlignment="1">
      <alignment horizontal="center"/>
    </xf>
    <xf numFmtId="0" fontId="7" fillId="8" borderId="47" xfId="0" applyNumberFormat="1" applyFont="1" applyFill="1" applyBorder="1" applyAlignment="1">
      <alignment wrapText="1"/>
    </xf>
    <xf numFmtId="0" fontId="1" fillId="8" borderId="48" xfId="0" applyNumberFormat="1" applyFont="1" applyFill="1" applyBorder="1"/>
    <xf numFmtId="0" fontId="1" fillId="8" borderId="53" xfId="0" applyNumberFormat="1" applyFont="1" applyFill="1" applyBorder="1"/>
    <xf numFmtId="0" fontId="7" fillId="8" borderId="48" xfId="0" applyNumberFormat="1" applyFont="1" applyFill="1" applyBorder="1" applyAlignment="1">
      <alignment horizontal="center" wrapText="1"/>
    </xf>
    <xf numFmtId="0" fontId="7" fillId="8" borderId="48" xfId="0" applyNumberFormat="1" applyFont="1" applyFill="1" applyBorder="1" applyAlignment="1">
      <alignment horizontal="center"/>
    </xf>
    <xf numFmtId="0" fontId="3" fillId="2" borderId="51" xfId="0" applyNumberFormat="1" applyFont="1" applyFill="1" applyBorder="1" applyAlignment="1">
      <alignment horizontal="center"/>
    </xf>
    <xf numFmtId="0" fontId="3" fillId="8" borderId="48" xfId="0" applyNumberFormat="1" applyFont="1" applyFill="1" applyBorder="1" applyAlignment="1">
      <alignment horizontal="center"/>
    </xf>
    <xf numFmtId="0" fontId="1" fillId="8" borderId="48" xfId="0" applyNumberFormat="1" applyFont="1" applyFill="1" applyBorder="1" applyAlignment="1">
      <alignment horizontal="center"/>
    </xf>
    <xf numFmtId="0" fontId="6" fillId="0" borderId="0" xfId="0" applyNumberFormat="1" applyFont="1"/>
    <xf numFmtId="0" fontId="7" fillId="3" borderId="8" xfId="0" applyNumberFormat="1" applyFont="1" applyFill="1" applyBorder="1" applyAlignment="1">
      <alignment horizontal="center"/>
    </xf>
    <xf numFmtId="0" fontId="7" fillId="3" borderId="59" xfId="0" applyNumberFormat="1" applyFont="1" applyFill="1" applyBorder="1" applyAlignment="1">
      <alignment horizontal="center"/>
    </xf>
    <xf numFmtId="0" fontId="7" fillId="0" borderId="60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/>
    </xf>
    <xf numFmtId="0" fontId="3" fillId="2" borderId="61" xfId="0" applyNumberFormat="1" applyFont="1" applyFill="1" applyBorder="1" applyAlignment="1">
      <alignment horizontal="center"/>
    </xf>
    <xf numFmtId="0" fontId="3" fillId="4" borderId="62" xfId="0" applyNumberFormat="1" applyFont="1" applyFill="1" applyBorder="1" applyAlignment="1">
      <alignment horizontal="center"/>
    </xf>
    <xf numFmtId="0" fontId="3" fillId="4" borderId="8" xfId="0" applyNumberFormat="1" applyFont="1" applyFill="1" applyBorder="1" applyAlignment="1">
      <alignment horizontal="center"/>
    </xf>
    <xf numFmtId="0" fontId="3" fillId="0" borderId="61" xfId="0" applyNumberFormat="1" applyFont="1" applyBorder="1" applyAlignment="1">
      <alignment horizontal="center"/>
    </xf>
    <xf numFmtId="0" fontId="3" fillId="5" borderId="63" xfId="0" applyNumberFormat="1" applyFont="1" applyFill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0" fontId="3" fillId="7" borderId="8" xfId="0" applyNumberFormat="1" applyFont="1" applyFill="1" applyBorder="1" applyAlignment="1">
      <alignment horizontal="center"/>
    </xf>
    <xf numFmtId="0" fontId="3" fillId="7" borderId="8" xfId="0" applyNumberFormat="1" applyFont="1" applyFill="1" applyBorder="1" applyAlignment="1">
      <alignment horizontal="center" wrapText="1"/>
    </xf>
    <xf numFmtId="0" fontId="3" fillId="7" borderId="59" xfId="0" applyNumberFormat="1" applyFont="1" applyFill="1" applyBorder="1" applyAlignment="1">
      <alignment horizontal="center" wrapText="1"/>
    </xf>
    <xf numFmtId="0" fontId="7" fillId="3" borderId="17" xfId="0" applyNumberFormat="1" applyFont="1" applyFill="1" applyBorder="1" applyAlignment="1">
      <alignment horizontal="center"/>
    </xf>
    <xf numFmtId="0" fontId="1" fillId="10" borderId="0" xfId="0" applyNumberFormat="1" applyFont="1" applyFill="1"/>
    <xf numFmtId="0" fontId="3" fillId="3" borderId="7" xfId="0" applyNumberFormat="1" applyFont="1" applyFill="1" applyBorder="1" applyAlignment="1">
      <alignment horizontal="center" wrapText="1"/>
    </xf>
    <xf numFmtId="0" fontId="3" fillId="3" borderId="37" xfId="0" applyNumberFormat="1" applyFont="1" applyFill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5" borderId="37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 wrapText="1"/>
    </xf>
    <xf numFmtId="0" fontId="3" fillId="0" borderId="25" xfId="0" applyNumberFormat="1" applyFont="1" applyBorder="1" applyAlignment="1">
      <alignment horizontal="center" wrapText="1"/>
    </xf>
    <xf numFmtId="0" fontId="3" fillId="0" borderId="30" xfId="0" applyNumberFormat="1" applyFont="1" applyBorder="1" applyAlignment="1">
      <alignment horizontal="center" wrapText="1"/>
    </xf>
    <xf numFmtId="0" fontId="3" fillId="0" borderId="51" xfId="0" applyNumberFormat="1" applyFont="1" applyBorder="1" applyAlignment="1">
      <alignment horizontal="center" wrapText="1"/>
    </xf>
    <xf numFmtId="0" fontId="7" fillId="9" borderId="4" xfId="0" applyNumberFormat="1" applyFont="1" applyFill="1" applyBorder="1" applyAlignment="1">
      <alignment wrapText="1"/>
    </xf>
    <xf numFmtId="0" fontId="7" fillId="3" borderId="4" xfId="0" applyNumberFormat="1" applyFont="1" applyFill="1" applyBorder="1" applyAlignment="1">
      <alignment horizontal="center"/>
    </xf>
    <xf numFmtId="0" fontId="7" fillId="9" borderId="4" xfId="0" applyNumberFormat="1" applyFont="1" applyFill="1" applyBorder="1" applyAlignment="1">
      <alignment horizontal="center"/>
    </xf>
    <xf numFmtId="0" fontId="1" fillId="7" borderId="0" xfId="0" applyNumberFormat="1" applyFont="1" applyFill="1"/>
    <xf numFmtId="0" fontId="7" fillId="7" borderId="40" xfId="0" applyNumberFormat="1" applyFont="1" applyFill="1" applyBorder="1" applyAlignment="1">
      <alignment horizontal="center" wrapText="1"/>
    </xf>
    <xf numFmtId="0" fontId="3" fillId="7" borderId="37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wrapText="1"/>
    </xf>
    <xf numFmtId="0" fontId="3" fillId="7" borderId="26" xfId="0" applyNumberFormat="1" applyFont="1" applyFill="1" applyBorder="1" applyAlignment="1">
      <alignment wrapText="1"/>
    </xf>
    <xf numFmtId="0" fontId="7" fillId="2" borderId="33" xfId="0" applyNumberFormat="1" applyFont="1" applyFill="1" applyBorder="1" applyAlignment="1">
      <alignment horizontal="center"/>
    </xf>
    <xf numFmtId="0" fontId="3" fillId="7" borderId="64" xfId="0" applyNumberFormat="1" applyFont="1" applyFill="1" applyBorder="1" applyAlignment="1">
      <alignment wrapText="1"/>
    </xf>
    <xf numFmtId="0" fontId="3" fillId="7" borderId="65" xfId="0" applyNumberFormat="1" applyFont="1" applyFill="1" applyBorder="1"/>
    <xf numFmtId="0" fontId="3" fillId="3" borderId="32" xfId="0" applyNumberFormat="1" applyFont="1" applyFill="1" applyBorder="1" applyAlignment="1">
      <alignment horizontal="center" wrapText="1"/>
    </xf>
    <xf numFmtId="0" fontId="3" fillId="9" borderId="28" xfId="0" applyNumberFormat="1" applyFont="1" applyFill="1" applyBorder="1" applyAlignment="1">
      <alignment horizontal="center"/>
    </xf>
    <xf numFmtId="0" fontId="3" fillId="3" borderId="69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3" fillId="0" borderId="26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wrapText="1"/>
    </xf>
    <xf numFmtId="0" fontId="3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10" fillId="8" borderId="0" xfId="0" applyNumberFormat="1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3" fillId="8" borderId="0" xfId="0" applyNumberFormat="1" applyFont="1" applyFill="1" applyAlignment="1">
      <alignment horizontal="center"/>
    </xf>
    <xf numFmtId="0" fontId="7" fillId="3" borderId="15" xfId="0" applyNumberFormat="1" applyFont="1" applyFill="1" applyBorder="1" applyAlignment="1">
      <alignment horizontal="center"/>
    </xf>
    <xf numFmtId="0" fontId="7" fillId="0" borderId="31" xfId="0" applyNumberFormat="1" applyFont="1" applyBorder="1" applyAlignment="1">
      <alignment horizontal="center"/>
    </xf>
    <xf numFmtId="0" fontId="1" fillId="0" borderId="32" xfId="0" applyNumberFormat="1" applyFont="1" applyBorder="1"/>
    <xf numFmtId="0" fontId="7" fillId="4" borderId="28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7" fillId="5" borderId="32" xfId="0" applyNumberFormat="1" applyFont="1" applyFill="1" applyBorder="1" applyAlignment="1">
      <alignment horizontal="center"/>
    </xf>
    <xf numFmtId="0" fontId="7" fillId="7" borderId="30" xfId="0" applyNumberFormat="1" applyFont="1" applyFill="1" applyBorder="1" applyAlignment="1">
      <alignment horizontal="center"/>
    </xf>
    <xf numFmtId="0" fontId="7" fillId="0" borderId="28" xfId="0" applyNumberFormat="1" applyFont="1" applyBorder="1" applyAlignment="1">
      <alignment wrapText="1"/>
    </xf>
    <xf numFmtId="0" fontId="1" fillId="12" borderId="93" xfId="0" applyNumberFormat="1" applyFont="1" applyFill="1" applyBorder="1"/>
    <xf numFmtId="0" fontId="1" fillId="11" borderId="93" xfId="0" applyNumberFormat="1" applyFont="1" applyFill="1" applyBorder="1" applyAlignment="1">
      <alignment horizontal="center"/>
    </xf>
    <xf numFmtId="0" fontId="1" fillId="0" borderId="93" xfId="0" applyNumberFormat="1" applyFont="1" applyBorder="1"/>
    <xf numFmtId="0" fontId="1" fillId="13" borderId="93" xfId="0" applyNumberFormat="1" applyFont="1" applyFill="1" applyBorder="1"/>
    <xf numFmtId="0" fontId="1" fillId="14" borderId="93" xfId="0" applyNumberFormat="1" applyFont="1" applyFill="1" applyBorder="1"/>
    <xf numFmtId="0" fontId="3" fillId="9" borderId="94" xfId="0" applyNumberFormat="1" applyFont="1" applyFill="1" applyBorder="1" applyAlignment="1">
      <alignment wrapText="1"/>
    </xf>
    <xf numFmtId="0" fontId="1" fillId="12" borderId="97" xfId="0" applyNumberFormat="1" applyFont="1" applyFill="1" applyBorder="1"/>
    <xf numFmtId="0" fontId="3" fillId="13" borderId="4" xfId="0" applyNumberFormat="1" applyFont="1" applyFill="1" applyBorder="1" applyAlignment="1">
      <alignment horizontal="center" wrapText="1"/>
    </xf>
    <xf numFmtId="0" fontId="3" fillId="13" borderId="37" xfId="0" applyNumberFormat="1" applyFont="1" applyFill="1" applyBorder="1" applyAlignment="1">
      <alignment horizontal="center" wrapText="1"/>
    </xf>
    <xf numFmtId="0" fontId="7" fillId="13" borderId="26" xfId="0" applyNumberFormat="1" applyFont="1" applyFill="1" applyBorder="1" applyAlignment="1">
      <alignment horizontal="center" wrapText="1"/>
    </xf>
    <xf numFmtId="0" fontId="3" fillId="13" borderId="26" xfId="0" applyNumberFormat="1" applyFont="1" applyFill="1" applyBorder="1" applyAlignment="1">
      <alignment horizontal="center" wrapText="1"/>
    </xf>
    <xf numFmtId="0" fontId="7" fillId="13" borderId="48" xfId="0" applyNumberFormat="1" applyFont="1" applyFill="1" applyBorder="1" applyAlignment="1">
      <alignment horizontal="center" wrapText="1"/>
    </xf>
    <xf numFmtId="0" fontId="7" fillId="13" borderId="37" xfId="0" applyNumberFormat="1" applyFont="1" applyFill="1" applyBorder="1" applyAlignment="1">
      <alignment horizontal="center" wrapText="1"/>
    </xf>
    <xf numFmtId="0" fontId="7" fillId="13" borderId="32" xfId="0" applyNumberFormat="1" applyFont="1" applyFill="1" applyBorder="1" applyAlignment="1">
      <alignment horizontal="center" wrapText="1"/>
    </xf>
    <xf numFmtId="0" fontId="1" fillId="13" borderId="98" xfId="0" applyNumberFormat="1" applyFont="1" applyFill="1" applyBorder="1"/>
    <xf numFmtId="0" fontId="7" fillId="13" borderId="48" xfId="0" applyNumberFormat="1" applyFont="1" applyFill="1" applyBorder="1" applyAlignment="1">
      <alignment horizontal="center" vertical="center" wrapText="1"/>
    </xf>
    <xf numFmtId="0" fontId="3" fillId="13" borderId="48" xfId="0" applyNumberFormat="1" applyFont="1" applyFill="1" applyBorder="1" applyAlignment="1">
      <alignment horizontal="center" wrapText="1"/>
    </xf>
    <xf numFmtId="0" fontId="1" fillId="13" borderId="26" xfId="0" applyNumberFormat="1" applyFont="1" applyFill="1" applyBorder="1"/>
    <xf numFmtId="0" fontId="3" fillId="13" borderId="48" xfId="0" applyNumberFormat="1" applyFont="1" applyFill="1" applyBorder="1" applyAlignment="1">
      <alignment horizontal="center" vertical="center" wrapText="1"/>
    </xf>
    <xf numFmtId="0" fontId="1" fillId="13" borderId="0" xfId="0" applyNumberFormat="1" applyFont="1" applyFill="1"/>
    <xf numFmtId="0" fontId="3" fillId="14" borderId="4" xfId="0" applyNumberFormat="1" applyFont="1" applyFill="1" applyBorder="1" applyAlignment="1">
      <alignment horizontal="center" wrapText="1"/>
    </xf>
    <xf numFmtId="0" fontId="7" fillId="14" borderId="37" xfId="0" applyNumberFormat="1" applyFont="1" applyFill="1" applyBorder="1" applyAlignment="1">
      <alignment horizontal="center" wrapText="1"/>
    </xf>
    <xf numFmtId="0" fontId="7" fillId="14" borderId="26" xfId="0" applyNumberFormat="1" applyFont="1" applyFill="1" applyBorder="1" applyAlignment="1">
      <alignment horizontal="center" wrapText="1"/>
    </xf>
    <xf numFmtId="0" fontId="7" fillId="14" borderId="48" xfId="0" applyNumberFormat="1" applyFont="1" applyFill="1" applyBorder="1" applyAlignment="1">
      <alignment horizontal="center" wrapText="1"/>
    </xf>
    <xf numFmtId="0" fontId="1" fillId="14" borderId="0" xfId="0" applyNumberFormat="1" applyFont="1" applyFill="1"/>
    <xf numFmtId="0" fontId="1" fillId="14" borderId="32" xfId="0" applyNumberFormat="1" applyFont="1" applyFill="1" applyBorder="1"/>
    <xf numFmtId="0" fontId="1" fillId="14" borderId="97" xfId="0" applyNumberFormat="1" applyFont="1" applyFill="1" applyBorder="1"/>
    <xf numFmtId="0" fontId="7" fillId="14" borderId="26" xfId="0" applyNumberFormat="1" applyFont="1" applyFill="1" applyBorder="1" applyAlignment="1">
      <alignment vertical="center" wrapText="1"/>
    </xf>
    <xf numFmtId="0" fontId="7" fillId="14" borderId="32" xfId="0" applyNumberFormat="1" applyFont="1" applyFill="1" applyBorder="1" applyAlignment="1">
      <alignment vertical="center" wrapText="1"/>
    </xf>
    <xf numFmtId="0" fontId="7" fillId="14" borderId="48" xfId="0" applyNumberFormat="1" applyFont="1" applyFill="1" applyBorder="1" applyAlignment="1">
      <alignment vertical="center" wrapText="1"/>
    </xf>
    <xf numFmtId="0" fontId="7" fillId="14" borderId="48" xfId="0" applyNumberFormat="1" applyFont="1" applyFill="1" applyBorder="1" applyAlignment="1">
      <alignment horizontal="center" vertical="center" wrapText="1"/>
    </xf>
    <xf numFmtId="0" fontId="7" fillId="14" borderId="32" xfId="0" applyNumberFormat="1" applyFont="1" applyFill="1" applyBorder="1" applyAlignment="1">
      <alignment horizontal="center" wrapText="1"/>
    </xf>
    <xf numFmtId="0" fontId="3" fillId="14" borderId="37" xfId="0" applyNumberFormat="1" applyFont="1" applyFill="1" applyBorder="1" applyAlignment="1">
      <alignment horizontal="center" wrapText="1"/>
    </xf>
    <xf numFmtId="0" fontId="3" fillId="14" borderId="26" xfId="0" applyNumberFormat="1" applyFont="1" applyFill="1" applyBorder="1" applyAlignment="1">
      <alignment horizontal="center" wrapText="1"/>
    </xf>
    <xf numFmtId="0" fontId="3" fillId="14" borderId="48" xfId="0" applyNumberFormat="1" applyFont="1" applyFill="1" applyBorder="1" applyAlignment="1">
      <alignment horizontal="center" wrapText="1"/>
    </xf>
    <xf numFmtId="0" fontId="3" fillId="14" borderId="26" xfId="0" applyNumberFormat="1" applyFont="1" applyFill="1" applyBorder="1" applyAlignment="1">
      <alignment horizontal="left" wrapText="1"/>
    </xf>
    <xf numFmtId="0" fontId="7" fillId="14" borderId="26" xfId="0" applyNumberFormat="1" applyFont="1" applyFill="1" applyBorder="1" applyAlignment="1">
      <alignment horizontal="left" wrapText="1"/>
    </xf>
    <xf numFmtId="0" fontId="1" fillId="12" borderId="100" xfId="0" applyNumberFormat="1" applyFont="1" applyFill="1" applyBorder="1"/>
    <xf numFmtId="0" fontId="7" fillId="0" borderId="1" xfId="0" applyNumberFormat="1" applyFont="1" applyFill="1" applyBorder="1"/>
    <xf numFmtId="0" fontId="7" fillId="0" borderId="0" xfId="0" applyNumberFormat="1" applyFont="1" applyFill="1"/>
    <xf numFmtId="0" fontId="11" fillId="0" borderId="1" xfId="0" applyNumberFormat="1" applyFont="1" applyFill="1" applyBorder="1"/>
    <xf numFmtId="0" fontId="1" fillId="0" borderId="0" xfId="0" applyNumberFormat="1" applyFont="1" applyFill="1"/>
    <xf numFmtId="0" fontId="1" fillId="0" borderId="1" xfId="0" applyNumberFormat="1" applyFont="1" applyFill="1" applyBorder="1"/>
    <xf numFmtId="0" fontId="7" fillId="3" borderId="29" xfId="0" applyNumberFormat="1" applyFont="1" applyFill="1" applyBorder="1" applyAlignment="1">
      <alignment horizontal="center" wrapText="1"/>
    </xf>
    <xf numFmtId="0" fontId="7" fillId="0" borderId="99" xfId="0" applyNumberFormat="1" applyFont="1" applyBorder="1" applyAlignment="1">
      <alignment wrapText="1"/>
    </xf>
    <xf numFmtId="0" fontId="1" fillId="13" borderId="99" xfId="0" applyNumberFormat="1" applyFont="1" applyFill="1" applyBorder="1"/>
    <xf numFmtId="0" fontId="1" fillId="0" borderId="99" xfId="0" applyNumberFormat="1" applyFont="1" applyBorder="1"/>
    <xf numFmtId="0" fontId="1" fillId="14" borderId="99" xfId="0" applyNumberFormat="1" applyFont="1" applyFill="1" applyBorder="1"/>
    <xf numFmtId="0" fontId="7" fillId="3" borderId="99" xfId="0" applyNumberFormat="1" applyFont="1" applyFill="1" applyBorder="1" applyAlignment="1">
      <alignment horizontal="center" wrapText="1"/>
    </xf>
    <xf numFmtId="0" fontId="1" fillId="12" borderId="99" xfId="0" applyNumberFormat="1" applyFont="1" applyFill="1" applyBorder="1"/>
    <xf numFmtId="0" fontId="1" fillId="11" borderId="99" xfId="0" applyNumberFormat="1" applyFont="1" applyFill="1" applyBorder="1" applyAlignment="1">
      <alignment horizontal="center"/>
    </xf>
    <xf numFmtId="0" fontId="3" fillId="2" borderId="99" xfId="0" applyNumberFormat="1" applyFont="1" applyFill="1" applyBorder="1" applyAlignment="1">
      <alignment horizontal="center"/>
    </xf>
    <xf numFmtId="0" fontId="7" fillId="3" borderId="20" xfId="0" applyNumberFormat="1" applyFont="1" applyFill="1" applyBorder="1" applyAlignment="1">
      <alignment horizontal="center" wrapText="1"/>
    </xf>
    <xf numFmtId="0" fontId="7" fillId="3" borderId="20" xfId="0" applyNumberFormat="1" applyFont="1" applyFill="1" applyBorder="1" applyAlignment="1">
      <alignment horizontal="center"/>
    </xf>
    <xf numFmtId="0" fontId="7" fillId="0" borderId="55" xfId="0" applyNumberFormat="1" applyFont="1" applyBorder="1" applyAlignment="1">
      <alignment horizontal="center" wrapText="1"/>
    </xf>
    <xf numFmtId="0" fontId="7" fillId="0" borderId="20" xfId="0" applyNumberFormat="1" applyFont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7" fillId="4" borderId="43" xfId="0" applyNumberFormat="1" applyFont="1" applyFill="1" applyBorder="1" applyAlignment="1">
      <alignment horizontal="center"/>
    </xf>
    <xf numFmtId="0" fontId="7" fillId="4" borderId="20" xfId="0" applyNumberFormat="1" applyFont="1" applyFill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7" fillId="5" borderId="20" xfId="0" applyNumberFormat="1" applyFont="1" applyFill="1" applyBorder="1" applyAlignment="1">
      <alignment horizontal="center"/>
    </xf>
    <xf numFmtId="0" fontId="7" fillId="7" borderId="20" xfId="0" applyNumberFormat="1" applyFont="1" applyFill="1" applyBorder="1" applyAlignment="1">
      <alignment horizontal="center"/>
    </xf>
    <xf numFmtId="0" fontId="7" fillId="7" borderId="54" xfId="0" applyNumberFormat="1" applyFont="1" applyFill="1" applyBorder="1" applyAlignment="1">
      <alignment horizontal="center"/>
    </xf>
    <xf numFmtId="0" fontId="7" fillId="0" borderId="93" xfId="0" applyNumberFormat="1" applyFont="1" applyBorder="1" applyAlignment="1">
      <alignment wrapText="1"/>
    </xf>
    <xf numFmtId="0" fontId="7" fillId="3" borderId="93" xfId="0" applyNumberFormat="1" applyFont="1" applyFill="1" applyBorder="1" applyAlignment="1">
      <alignment horizontal="center" wrapText="1"/>
    </xf>
    <xf numFmtId="0" fontId="3" fillId="2" borderId="93" xfId="0" applyNumberFormat="1" applyFont="1" applyFill="1" applyBorder="1" applyAlignment="1">
      <alignment horizontal="center"/>
    </xf>
    <xf numFmtId="0" fontId="3" fillId="9" borderId="23" xfId="0" applyNumberFormat="1" applyFont="1" applyFill="1" applyBorder="1" applyAlignment="1">
      <alignment wrapText="1"/>
    </xf>
    <xf numFmtId="0" fontId="3" fillId="13" borderId="23" xfId="0" applyNumberFormat="1" applyFont="1" applyFill="1" applyBorder="1" applyAlignment="1">
      <alignment horizontal="center" wrapText="1"/>
    </xf>
    <xf numFmtId="0" fontId="3" fillId="9" borderId="23" xfId="0" applyNumberFormat="1" applyFont="1" applyFill="1" applyBorder="1" applyAlignment="1">
      <alignment horizontal="center" wrapText="1"/>
    </xf>
    <xf numFmtId="0" fontId="3" fillId="14" borderId="23" xfId="0" applyNumberFormat="1" applyFont="1" applyFill="1" applyBorder="1" applyAlignment="1">
      <alignment horizontal="center" wrapText="1"/>
    </xf>
    <xf numFmtId="0" fontId="3" fillId="9" borderId="12" xfId="0" applyNumberFormat="1" applyFont="1" applyFill="1" applyBorder="1" applyAlignment="1">
      <alignment horizontal="center" wrapText="1"/>
    </xf>
    <xf numFmtId="0" fontId="3" fillId="3" borderId="101" xfId="0" applyNumberFormat="1" applyFont="1" applyFill="1" applyBorder="1" applyAlignment="1">
      <alignment horizontal="center" wrapText="1"/>
    </xf>
    <xf numFmtId="0" fontId="3" fillId="3" borderId="102" xfId="0" applyNumberFormat="1" applyFont="1" applyFill="1" applyBorder="1" applyAlignment="1">
      <alignment horizontal="center"/>
    </xf>
    <xf numFmtId="0" fontId="3" fillId="9" borderId="102" xfId="0" applyNumberFormat="1" applyFont="1" applyFill="1" applyBorder="1" applyAlignment="1">
      <alignment horizontal="center"/>
    </xf>
    <xf numFmtId="0" fontId="3" fillId="9" borderId="106" xfId="0" applyNumberFormat="1" applyFont="1" applyFill="1" applyBorder="1" applyAlignment="1">
      <alignment horizontal="center"/>
    </xf>
    <xf numFmtId="0" fontId="7" fillId="12" borderId="97" xfId="0" applyNumberFormat="1" applyFont="1" applyFill="1" applyBorder="1" applyAlignment="1">
      <alignment horizontal="center" wrapText="1"/>
    </xf>
    <xf numFmtId="0" fontId="7" fillId="12" borderId="107" xfId="0" applyNumberFormat="1" applyFont="1" applyFill="1" applyBorder="1" applyAlignment="1">
      <alignment horizontal="center" wrapText="1"/>
    </xf>
    <xf numFmtId="0" fontId="1" fillId="12" borderId="99" xfId="0" applyNumberFormat="1" applyFont="1" applyFill="1" applyBorder="1" applyAlignment="1">
      <alignment horizontal="center"/>
    </xf>
    <xf numFmtId="0" fontId="1" fillId="0" borderId="93" xfId="0" applyNumberFormat="1" applyFont="1" applyBorder="1" applyAlignment="1">
      <alignment horizontal="center"/>
    </xf>
    <xf numFmtId="0" fontId="14" fillId="13" borderId="26" xfId="0" applyNumberFormat="1" applyFont="1" applyFill="1" applyBorder="1" applyAlignment="1">
      <alignment horizontal="center" wrapText="1"/>
    </xf>
    <xf numFmtId="0" fontId="15" fillId="13" borderId="37" xfId="0" applyNumberFormat="1" applyFont="1" applyFill="1" applyBorder="1" applyAlignment="1">
      <alignment horizontal="center" wrapText="1"/>
    </xf>
    <xf numFmtId="0" fontId="3" fillId="14" borderId="46" xfId="0" applyNumberFormat="1" applyFont="1" applyFill="1" applyBorder="1" applyAlignment="1">
      <alignment horizontal="center" wrapText="1"/>
    </xf>
    <xf numFmtId="0" fontId="6" fillId="0" borderId="63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 vertical="center" textRotation="90"/>
    </xf>
    <xf numFmtId="0" fontId="3" fillId="9" borderId="4" xfId="0" applyNumberFormat="1" applyFont="1" applyFill="1" applyBorder="1" applyAlignment="1">
      <alignment wrapText="1"/>
    </xf>
    <xf numFmtId="0" fontId="3" fillId="9" borderId="35" xfId="0" applyNumberFormat="1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7" borderId="35" xfId="0" applyNumberFormat="1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center"/>
    </xf>
    <xf numFmtId="0" fontId="3" fillId="5" borderId="35" xfId="0" applyNumberFormat="1" applyFont="1" applyFill="1" applyBorder="1" applyAlignment="1">
      <alignment horizontal="center"/>
    </xf>
    <xf numFmtId="0" fontId="3" fillId="4" borderId="4" xfId="0" applyNumberFormat="1" applyFont="1" applyFill="1" applyBorder="1" applyAlignment="1">
      <alignment horizontal="center"/>
    </xf>
    <xf numFmtId="0" fontId="3" fillId="4" borderId="35" xfId="0" applyNumberFormat="1" applyFont="1" applyFill="1" applyBorder="1" applyAlignment="1">
      <alignment horizontal="center"/>
    </xf>
    <xf numFmtId="0" fontId="7" fillId="0" borderId="57" xfId="0" applyNumberFormat="1" applyFont="1" applyBorder="1" applyAlignment="1">
      <alignment wrapText="1"/>
    </xf>
    <xf numFmtId="0" fontId="3" fillId="9" borderId="96" xfId="0" applyNumberFormat="1" applyFont="1" applyFill="1" applyBorder="1" applyAlignment="1">
      <alignment wrapText="1"/>
    </xf>
    <xf numFmtId="0" fontId="3" fillId="9" borderId="16" xfId="0" applyNumberFormat="1" applyFont="1" applyFill="1" applyBorder="1" applyAlignment="1">
      <alignment wrapText="1"/>
    </xf>
    <xf numFmtId="0" fontId="7" fillId="0" borderId="99" xfId="0" applyNumberFormat="1" applyFont="1" applyBorder="1" applyAlignment="1">
      <alignment wrapText="1"/>
    </xf>
    <xf numFmtId="0" fontId="7" fillId="0" borderId="105" xfId="0" applyNumberFormat="1" applyFont="1" applyBorder="1" applyAlignment="1">
      <alignment horizontal="left" wrapText="1"/>
    </xf>
    <xf numFmtId="0" fontId="7" fillId="7" borderId="58" xfId="0" applyNumberFormat="1" applyFont="1" applyFill="1" applyBorder="1" applyAlignment="1">
      <alignment wrapText="1"/>
    </xf>
    <xf numFmtId="0" fontId="3" fillId="0" borderId="26" xfId="0" applyNumberFormat="1" applyFont="1" applyBorder="1" applyAlignment="1">
      <alignment horizontal="center" wrapText="1"/>
    </xf>
    <xf numFmtId="0" fontId="3" fillId="9" borderId="35" xfId="0" applyNumberFormat="1" applyFont="1" applyFill="1" applyBorder="1" applyAlignment="1">
      <alignment horizontal="left" wrapText="1"/>
    </xf>
    <xf numFmtId="0" fontId="7" fillId="9" borderId="35" xfId="0" applyNumberFormat="1" applyFont="1" applyFill="1" applyBorder="1" applyAlignment="1">
      <alignment horizontal="left" wrapText="1"/>
    </xf>
    <xf numFmtId="0" fontId="7" fillId="7" borderId="58" xfId="0" applyNumberFormat="1" applyFont="1" applyFill="1" applyBorder="1" applyAlignment="1">
      <alignment horizontal="left" wrapText="1"/>
    </xf>
    <xf numFmtId="0" fontId="1" fillId="0" borderId="0" xfId="0" applyNumberFormat="1" applyFont="1" applyFill="1"/>
    <xf numFmtId="0" fontId="7" fillId="3" borderId="35" xfId="0" applyNumberFormat="1" applyFont="1" applyFill="1" applyBorder="1" applyAlignment="1">
      <alignment horizontal="left" wrapText="1"/>
    </xf>
    <xf numFmtId="0" fontId="3" fillId="0" borderId="36" xfId="0" applyNumberFormat="1" applyFont="1" applyBorder="1" applyAlignment="1">
      <alignment horizontal="center"/>
    </xf>
    <xf numFmtId="0" fontId="7" fillId="0" borderId="40" xfId="0" applyNumberFormat="1" applyFont="1" applyBorder="1" applyAlignment="1">
      <alignment wrapText="1"/>
    </xf>
    <xf numFmtId="0" fontId="7" fillId="0" borderId="46" xfId="0" applyNumberFormat="1" applyFont="1" applyBorder="1" applyAlignment="1">
      <alignment wrapText="1"/>
    </xf>
    <xf numFmtId="0" fontId="7" fillId="0" borderId="52" xfId="0" applyNumberFormat="1" applyFont="1" applyBorder="1" applyAlignment="1">
      <alignment horizontal="left"/>
    </xf>
    <xf numFmtId="0" fontId="7" fillId="7" borderId="31" xfId="0" applyNumberFormat="1" applyFont="1" applyFill="1" applyBorder="1" applyAlignment="1">
      <alignment wrapText="1"/>
    </xf>
    <xf numFmtId="0" fontId="7" fillId="7" borderId="52" xfId="0" applyNumberFormat="1" applyFont="1" applyFill="1" applyBorder="1" applyAlignment="1">
      <alignment wrapText="1"/>
    </xf>
    <xf numFmtId="0" fontId="7" fillId="7" borderId="46" xfId="0" applyNumberFormat="1" applyFont="1" applyFill="1" applyBorder="1" applyAlignment="1">
      <alignment wrapText="1"/>
    </xf>
    <xf numFmtId="0" fontId="7" fillId="7" borderId="40" xfId="0" applyNumberFormat="1" applyFont="1" applyFill="1" applyBorder="1" applyAlignment="1">
      <alignment wrapText="1"/>
    </xf>
    <xf numFmtId="0" fontId="7" fillId="7" borderId="80" xfId="0" applyNumberFormat="1" applyFont="1" applyFill="1" applyBorder="1" applyAlignment="1">
      <alignment wrapText="1"/>
    </xf>
    <xf numFmtId="0" fontId="7" fillId="7" borderId="73" xfId="0" applyNumberFormat="1" applyFont="1" applyFill="1" applyBorder="1" applyAlignment="1">
      <alignment wrapText="1"/>
    </xf>
    <xf numFmtId="0" fontId="7" fillId="8" borderId="46" xfId="0" applyNumberFormat="1" applyFont="1" applyFill="1" applyBorder="1" applyAlignment="1">
      <alignment horizontal="left" wrapText="1"/>
    </xf>
    <xf numFmtId="0" fontId="7" fillId="8" borderId="52" xfId="0" applyNumberFormat="1" applyFont="1" applyFill="1" applyBorder="1" applyAlignment="1">
      <alignment wrapText="1"/>
    </xf>
    <xf numFmtId="0" fontId="7" fillId="0" borderId="40" xfId="0" applyNumberFormat="1" applyFont="1" applyBorder="1" applyAlignment="1">
      <alignment horizontal="left" wrapText="1"/>
    </xf>
    <xf numFmtId="0" fontId="7" fillId="0" borderId="46" xfId="0" applyNumberFormat="1" applyFont="1" applyBorder="1" applyAlignment="1">
      <alignment horizontal="left" wrapText="1"/>
    </xf>
    <xf numFmtId="0" fontId="7" fillId="7" borderId="73" xfId="0" applyNumberFormat="1" applyFont="1" applyFill="1" applyBorder="1" applyAlignment="1">
      <alignment horizontal="left" wrapText="1"/>
    </xf>
    <xf numFmtId="0" fontId="7" fillId="7" borderId="46" xfId="0" applyNumberFormat="1" applyFont="1" applyFill="1" applyBorder="1" applyAlignment="1">
      <alignment horizontal="left" wrapText="1"/>
    </xf>
    <xf numFmtId="0" fontId="3" fillId="7" borderId="46" xfId="0" applyNumberFormat="1" applyFont="1" applyFill="1" applyBorder="1"/>
    <xf numFmtId="0" fontId="3" fillId="7" borderId="80" xfId="0" applyNumberFormat="1" applyFont="1" applyFill="1" applyBorder="1"/>
    <xf numFmtId="0" fontId="7" fillId="15" borderId="7" xfId="0" applyNumberFormat="1" applyFont="1" applyFill="1" applyBorder="1" applyAlignment="1">
      <alignment horizontal="center"/>
    </xf>
    <xf numFmtId="0" fontId="8" fillId="15" borderId="8" xfId="0" applyNumberFormat="1" applyFont="1" applyFill="1" applyBorder="1" applyAlignment="1">
      <alignment horizontal="center"/>
    </xf>
    <xf numFmtId="0" fontId="1" fillId="15" borderId="37" xfId="0" applyNumberFormat="1" applyFont="1" applyFill="1" applyBorder="1" applyAlignment="1">
      <alignment horizontal="center"/>
    </xf>
    <xf numFmtId="0" fontId="7" fillId="15" borderId="24" xfId="0" applyNumberFormat="1" applyFont="1" applyFill="1" applyBorder="1" applyAlignment="1">
      <alignment horizontal="center"/>
    </xf>
    <xf numFmtId="0" fontId="7" fillId="15" borderId="26" xfId="0" applyNumberFormat="1" applyFont="1" applyFill="1" applyBorder="1" applyAlignment="1">
      <alignment horizontal="center"/>
    </xf>
    <xf numFmtId="0" fontId="7" fillId="15" borderId="47" xfId="0" applyNumberFormat="1" applyFont="1" applyFill="1" applyBorder="1" applyAlignment="1">
      <alignment horizontal="center"/>
    </xf>
    <xf numFmtId="0" fontId="7" fillId="15" borderId="48" xfId="0" applyNumberFormat="1" applyFont="1" applyFill="1" applyBorder="1" applyAlignment="1">
      <alignment horizontal="center"/>
    </xf>
    <xf numFmtId="0" fontId="7" fillId="15" borderId="37" xfId="0" applyNumberFormat="1" applyFont="1" applyFill="1" applyBorder="1" applyAlignment="1">
      <alignment horizontal="center"/>
    </xf>
    <xf numFmtId="0" fontId="7" fillId="15" borderId="28" xfId="0" applyNumberFormat="1" applyFont="1" applyFill="1" applyBorder="1" applyAlignment="1">
      <alignment horizontal="center"/>
    </xf>
    <xf numFmtId="0" fontId="7" fillId="15" borderId="32" xfId="0" applyNumberFormat="1" applyFont="1" applyFill="1" applyBorder="1" applyAlignment="1">
      <alignment horizontal="center"/>
    </xf>
    <xf numFmtId="0" fontId="1" fillId="15" borderId="99" xfId="0" applyNumberFormat="1" applyFont="1" applyFill="1" applyBorder="1"/>
    <xf numFmtId="0" fontId="1" fillId="15" borderId="93" xfId="0" applyNumberFormat="1" applyFont="1" applyFill="1" applyBorder="1"/>
    <xf numFmtId="0" fontId="7" fillId="15" borderId="43" xfId="0" applyNumberFormat="1" applyFont="1" applyFill="1" applyBorder="1" applyAlignment="1">
      <alignment horizontal="center"/>
    </xf>
    <xf numFmtId="0" fontId="7" fillId="15" borderId="20" xfId="0" applyNumberFormat="1" applyFont="1" applyFill="1" applyBorder="1" applyAlignment="1">
      <alignment horizontal="center"/>
    </xf>
    <xf numFmtId="0" fontId="3" fillId="15" borderId="24" xfId="0" applyNumberFormat="1" applyFont="1" applyFill="1" applyBorder="1" applyAlignment="1">
      <alignment horizontal="center"/>
    </xf>
    <xf numFmtId="0" fontId="3" fillId="15" borderId="26" xfId="0" applyNumberFormat="1" applyFont="1" applyFill="1" applyBorder="1" applyAlignment="1">
      <alignment horizontal="center"/>
    </xf>
    <xf numFmtId="0" fontId="3" fillId="15" borderId="28" xfId="0" applyNumberFormat="1" applyFont="1" applyFill="1" applyBorder="1" applyAlignment="1">
      <alignment horizontal="center"/>
    </xf>
    <xf numFmtId="0" fontId="3" fillId="15" borderId="32" xfId="0" applyNumberFormat="1" applyFont="1" applyFill="1" applyBorder="1" applyAlignment="1">
      <alignment horizontal="center"/>
    </xf>
    <xf numFmtId="0" fontId="3" fillId="15" borderId="47" xfId="0" applyNumberFormat="1" applyFont="1" applyFill="1" applyBorder="1" applyAlignment="1">
      <alignment horizontal="center"/>
    </xf>
    <xf numFmtId="0" fontId="3" fillId="15" borderId="48" xfId="0" applyNumberFormat="1" applyFont="1" applyFill="1" applyBorder="1" applyAlignment="1">
      <alignment horizontal="center"/>
    </xf>
    <xf numFmtId="0" fontId="3" fillId="15" borderId="7" xfId="0" applyNumberFormat="1" applyFont="1" applyFill="1" applyBorder="1" applyAlignment="1">
      <alignment horizontal="center"/>
    </xf>
    <xf numFmtId="0" fontId="3" fillId="15" borderId="37" xfId="0" applyNumberFormat="1" applyFont="1" applyFill="1" applyBorder="1" applyAlignment="1">
      <alignment horizontal="center"/>
    </xf>
    <xf numFmtId="0" fontId="3" fillId="15" borderId="62" xfId="0" applyNumberFormat="1" applyFont="1" applyFill="1" applyBorder="1" applyAlignment="1">
      <alignment horizontal="center"/>
    </xf>
    <xf numFmtId="0" fontId="3" fillId="15" borderId="8" xfId="0" applyNumberFormat="1" applyFont="1" applyFill="1" applyBorder="1" applyAlignment="1">
      <alignment horizontal="center"/>
    </xf>
    <xf numFmtId="0" fontId="3" fillId="12" borderId="4" xfId="0" applyNumberFormat="1" applyFont="1" applyFill="1" applyBorder="1" applyAlignment="1">
      <alignment horizontal="center"/>
    </xf>
    <xf numFmtId="0" fontId="3" fillId="12" borderId="4" xfId="0" applyNumberFormat="1" applyFont="1" applyFill="1" applyBorder="1" applyAlignment="1">
      <alignment horizontal="center" wrapText="1"/>
    </xf>
    <xf numFmtId="0" fontId="3" fillId="12" borderId="102" xfId="0" applyNumberFormat="1" applyFont="1" applyFill="1" applyBorder="1" applyAlignment="1">
      <alignment horizontal="center"/>
    </xf>
    <xf numFmtId="0" fontId="7" fillId="12" borderId="4" xfId="0" applyNumberFormat="1" applyFont="1" applyFill="1" applyBorder="1" applyAlignment="1">
      <alignment horizontal="center"/>
    </xf>
    <xf numFmtId="0" fontId="3" fillId="12" borderId="28" xfId="0" applyNumberFormat="1" applyFont="1" applyFill="1" applyBorder="1" applyAlignment="1">
      <alignment horizontal="center"/>
    </xf>
    <xf numFmtId="0" fontId="3" fillId="4" borderId="36" xfId="0" applyNumberFormat="1" applyFont="1" applyFill="1" applyBorder="1" applyAlignment="1">
      <alignment horizontal="center"/>
    </xf>
    <xf numFmtId="0" fontId="3" fillId="5" borderId="36" xfId="0" applyNumberFormat="1" applyFont="1" applyFill="1" applyBorder="1" applyAlignment="1">
      <alignment horizontal="center"/>
    </xf>
    <xf numFmtId="0" fontId="3" fillId="7" borderId="36" xfId="0" applyNumberFormat="1" applyFont="1" applyFill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4" borderId="23" xfId="0" applyNumberFormat="1" applyFont="1" applyFill="1" applyBorder="1" applyAlignment="1">
      <alignment horizontal="center"/>
    </xf>
    <xf numFmtId="0" fontId="3" fillId="5" borderId="23" xfId="0" applyNumberFormat="1" applyFont="1" applyFill="1" applyBorder="1" applyAlignment="1">
      <alignment horizontal="center"/>
    </xf>
    <xf numFmtId="0" fontId="3" fillId="7" borderId="23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99" xfId="0" applyNumberFormat="1" applyFont="1" applyBorder="1" applyAlignment="1">
      <alignment horizontal="center"/>
    </xf>
    <xf numFmtId="0" fontId="3" fillId="15" borderId="99" xfId="0" applyNumberFormat="1" applyFont="1" applyFill="1" applyBorder="1" applyAlignment="1">
      <alignment horizontal="center"/>
    </xf>
    <xf numFmtId="0" fontId="7" fillId="15" borderId="40" xfId="0" applyNumberFormat="1" applyFont="1" applyFill="1" applyBorder="1" applyAlignment="1">
      <alignment wrapText="1"/>
    </xf>
    <xf numFmtId="0" fontId="7" fillId="15" borderId="46" xfId="0" applyNumberFormat="1" applyFont="1" applyFill="1" applyBorder="1" applyAlignment="1">
      <alignment wrapText="1"/>
    </xf>
    <xf numFmtId="0" fontId="7" fillId="15" borderId="52" xfId="0" applyNumberFormat="1" applyFont="1" applyFill="1" applyBorder="1" applyAlignment="1">
      <alignment horizontal="left"/>
    </xf>
    <xf numFmtId="0" fontId="7" fillId="15" borderId="57" xfId="0" applyNumberFormat="1" applyFont="1" applyFill="1" applyBorder="1" applyAlignment="1">
      <alignment wrapText="1"/>
    </xf>
    <xf numFmtId="0" fontId="7" fillId="15" borderId="99" xfId="0" applyNumberFormat="1" applyFont="1" applyFill="1" applyBorder="1" applyAlignment="1">
      <alignment wrapText="1"/>
    </xf>
    <xf numFmtId="0" fontId="7" fillId="15" borderId="105" xfId="0" applyNumberFormat="1" applyFont="1" applyFill="1" applyBorder="1" applyAlignment="1">
      <alignment horizontal="left" wrapText="1"/>
    </xf>
    <xf numFmtId="0" fontId="7" fillId="15" borderId="31" xfId="0" applyNumberFormat="1" applyFont="1" applyFill="1" applyBorder="1" applyAlignment="1">
      <alignment wrapText="1"/>
    </xf>
    <xf numFmtId="0" fontId="7" fillId="15" borderId="52" xfId="0" applyNumberFormat="1" applyFont="1" applyFill="1" applyBorder="1" applyAlignment="1">
      <alignment wrapText="1"/>
    </xf>
    <xf numFmtId="0" fontId="7" fillId="15" borderId="58" xfId="0" applyNumberFormat="1" applyFont="1" applyFill="1" applyBorder="1" applyAlignment="1">
      <alignment wrapText="1"/>
    </xf>
    <xf numFmtId="0" fontId="7" fillId="15" borderId="80" xfId="0" applyNumberFormat="1" applyFont="1" applyFill="1" applyBorder="1" applyAlignment="1">
      <alignment wrapText="1"/>
    </xf>
    <xf numFmtId="0" fontId="7" fillId="15" borderId="73" xfId="0" applyNumberFormat="1" applyFont="1" applyFill="1" applyBorder="1" applyAlignment="1">
      <alignment wrapText="1"/>
    </xf>
    <xf numFmtId="0" fontId="7" fillId="15" borderId="46" xfId="0" applyNumberFormat="1" applyFont="1" applyFill="1" applyBorder="1" applyAlignment="1">
      <alignment horizontal="left" wrapText="1"/>
    </xf>
    <xf numFmtId="0" fontId="7" fillId="15" borderId="40" xfId="0" applyNumberFormat="1" applyFont="1" applyFill="1" applyBorder="1" applyAlignment="1">
      <alignment horizontal="left" wrapText="1"/>
    </xf>
    <xf numFmtId="0" fontId="7" fillId="3" borderId="10" xfId="0" applyNumberFormat="1" applyFont="1" applyFill="1" applyBorder="1" applyAlignment="1">
      <alignment horizontal="left" wrapText="1"/>
    </xf>
    <xf numFmtId="0" fontId="7" fillId="15" borderId="99" xfId="0" applyNumberFormat="1" applyFont="1" applyFill="1" applyBorder="1" applyAlignment="1">
      <alignment horizontal="left" wrapText="1"/>
    </xf>
    <xf numFmtId="0" fontId="3" fillId="15" borderId="99" xfId="0" applyNumberFormat="1" applyFont="1" applyFill="1" applyBorder="1"/>
    <xf numFmtId="0" fontId="7" fillId="9" borderId="10" xfId="0" applyNumberFormat="1" applyFont="1" applyFill="1" applyBorder="1" applyAlignment="1">
      <alignment horizontal="left" wrapText="1"/>
    </xf>
    <xf numFmtId="0" fontId="7" fillId="15" borderId="55" xfId="0" applyNumberFormat="1" applyFont="1" applyFill="1" applyBorder="1" applyAlignment="1">
      <alignment horizontal="left" wrapText="1"/>
    </xf>
    <xf numFmtId="0" fontId="3" fillId="15" borderId="0" xfId="0" applyNumberFormat="1" applyFont="1" applyFill="1" applyBorder="1"/>
    <xf numFmtId="0" fontId="3" fillId="0" borderId="26" xfId="0" applyNumberFormat="1" applyFont="1" applyFill="1" applyBorder="1" applyAlignment="1">
      <alignment wrapText="1"/>
    </xf>
    <xf numFmtId="0" fontId="14" fillId="0" borderId="111" xfId="0" applyFont="1" applyBorder="1"/>
    <xf numFmtId="0" fontId="15" fillId="16" borderId="110" xfId="0" applyFont="1" applyFill="1" applyBorder="1" applyAlignment="1">
      <alignment horizontal="center"/>
    </xf>
    <xf numFmtId="0" fontId="15" fillId="0" borderId="110" xfId="0" applyFont="1" applyBorder="1" applyAlignment="1">
      <alignment horizontal="center"/>
    </xf>
    <xf numFmtId="0" fontId="14" fillId="0" borderId="112" xfId="0" applyFont="1" applyBorder="1"/>
    <xf numFmtId="0" fontId="15" fillId="16" borderId="99" xfId="0" applyFont="1" applyFill="1" applyBorder="1" applyAlignment="1">
      <alignment horizontal="center"/>
    </xf>
    <xf numFmtId="0" fontId="15" fillId="0" borderId="99" xfId="0" applyFont="1" applyBorder="1" applyAlignment="1">
      <alignment horizontal="center"/>
    </xf>
    <xf numFmtId="0" fontId="14" fillId="0" borderId="116" xfId="0" applyFont="1" applyBorder="1"/>
    <xf numFmtId="0" fontId="15" fillId="16" borderId="93" xfId="0" applyFont="1" applyFill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15" borderId="110" xfId="0" applyFont="1" applyFill="1" applyBorder="1" applyAlignment="1">
      <alignment horizontal="center"/>
    </xf>
    <xf numFmtId="0" fontId="15" fillId="15" borderId="99" xfId="0" applyFont="1" applyFill="1" applyBorder="1" applyAlignment="1">
      <alignment horizontal="center"/>
    </xf>
    <xf numFmtId="0" fontId="15" fillId="15" borderId="93" xfId="0" applyFont="1" applyFill="1" applyBorder="1" applyAlignment="1">
      <alignment horizontal="center"/>
    </xf>
    <xf numFmtId="0" fontId="3" fillId="13" borderId="99" xfId="0" applyNumberFormat="1" applyFont="1" applyFill="1" applyBorder="1" applyAlignment="1">
      <alignment horizontal="center"/>
    </xf>
    <xf numFmtId="0" fontId="3" fillId="14" borderId="99" xfId="0" applyNumberFormat="1" applyFont="1" applyFill="1" applyBorder="1" applyAlignment="1">
      <alignment horizontal="center"/>
    </xf>
    <xf numFmtId="0" fontId="16" fillId="8" borderId="20" xfId="0" applyFont="1" applyFill="1" applyBorder="1"/>
    <xf numFmtId="0" fontId="16" fillId="8" borderId="26" xfId="0" applyFont="1" applyFill="1" applyBorder="1"/>
    <xf numFmtId="0" fontId="16" fillId="8" borderId="32" xfId="0" applyFont="1" applyFill="1" applyBorder="1"/>
    <xf numFmtId="0" fontId="16" fillId="15" borderId="20" xfId="0" applyFont="1" applyFill="1" applyBorder="1"/>
    <xf numFmtId="0" fontId="16" fillId="15" borderId="26" xfId="0" applyFont="1" applyFill="1" applyBorder="1"/>
    <xf numFmtId="0" fontId="16" fillId="15" borderId="32" xfId="0" applyFont="1" applyFill="1" applyBorder="1"/>
    <xf numFmtId="0" fontId="3" fillId="3" borderId="23" xfId="0" applyNumberFormat="1" applyFont="1" applyFill="1" applyBorder="1" applyAlignment="1">
      <alignment horizontal="center" wrapText="1"/>
    </xf>
    <xf numFmtId="0" fontId="3" fillId="3" borderId="99" xfId="0" applyNumberFormat="1" applyFont="1" applyFill="1" applyBorder="1" applyAlignment="1">
      <alignment horizontal="center"/>
    </xf>
    <xf numFmtId="0" fontId="3" fillId="4" borderId="14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5" borderId="14" xfId="0" applyNumberFormat="1" applyFont="1" applyFill="1" applyBorder="1" applyAlignment="1">
      <alignment horizontal="center"/>
    </xf>
    <xf numFmtId="0" fontId="3" fillId="5" borderId="16" xfId="0" applyNumberFormat="1" applyFont="1" applyFill="1" applyBorder="1" applyAlignment="1">
      <alignment horizontal="center"/>
    </xf>
    <xf numFmtId="0" fontId="3" fillId="7" borderId="14" xfId="0" applyNumberFormat="1" applyFont="1" applyFill="1" applyBorder="1" applyAlignment="1">
      <alignment horizontal="center"/>
    </xf>
    <xf numFmtId="0" fontId="3" fillId="7" borderId="16" xfId="0" applyNumberFormat="1" applyFont="1" applyFill="1" applyBorder="1" applyAlignment="1">
      <alignment horizontal="center"/>
    </xf>
    <xf numFmtId="0" fontId="3" fillId="15" borderId="22" xfId="0" applyNumberFormat="1" applyFont="1" applyFill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5" borderId="22" xfId="0" applyNumberFormat="1" applyFont="1" applyFill="1" applyBorder="1" applyAlignment="1">
      <alignment horizontal="center"/>
    </xf>
    <xf numFmtId="0" fontId="3" fillId="7" borderId="22" xfId="0" applyNumberFormat="1" applyFont="1" applyFill="1" applyBorder="1" applyAlignment="1">
      <alignment horizontal="center"/>
    </xf>
    <xf numFmtId="0" fontId="3" fillId="0" borderId="110" xfId="0" applyNumberFormat="1" applyFont="1" applyBorder="1" applyAlignment="1">
      <alignment horizontal="center"/>
    </xf>
    <xf numFmtId="0" fontId="6" fillId="0" borderId="99" xfId="0" applyNumberFormat="1" applyFont="1" applyBorder="1" applyAlignment="1">
      <alignment horizontal="center"/>
    </xf>
    <xf numFmtId="0" fontId="3" fillId="4" borderId="99" xfId="0" applyNumberFormat="1" applyFont="1" applyFill="1" applyBorder="1" applyAlignment="1">
      <alignment horizontal="center"/>
    </xf>
    <xf numFmtId="0" fontId="3" fillId="5" borderId="99" xfId="0" applyNumberFormat="1" applyFont="1" applyFill="1" applyBorder="1" applyAlignment="1">
      <alignment horizontal="center"/>
    </xf>
    <xf numFmtId="0" fontId="3" fillId="7" borderId="99" xfId="0" applyNumberFormat="1" applyFont="1" applyFill="1" applyBorder="1" applyAlignment="1">
      <alignment horizontal="center"/>
    </xf>
    <xf numFmtId="0" fontId="16" fillId="12" borderId="2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center"/>
    </xf>
    <xf numFmtId="0" fontId="16" fillId="17" borderId="20" xfId="0" applyFont="1" applyFill="1" applyBorder="1" applyAlignment="1">
      <alignment horizontal="center"/>
    </xf>
    <xf numFmtId="0" fontId="16" fillId="12" borderId="26" xfId="0" applyFont="1" applyFill="1" applyBorder="1" applyAlignment="1">
      <alignment horizontal="center"/>
    </xf>
    <xf numFmtId="0" fontId="16" fillId="8" borderId="26" xfId="0" applyFont="1" applyFill="1" applyBorder="1" applyAlignment="1">
      <alignment horizontal="center"/>
    </xf>
    <xf numFmtId="0" fontId="16" fillId="17" borderId="26" xfId="0" applyFont="1" applyFill="1" applyBorder="1" applyAlignment="1">
      <alignment horizontal="center"/>
    </xf>
    <xf numFmtId="0" fontId="16" fillId="12" borderId="32" xfId="0" applyFont="1" applyFill="1" applyBorder="1" applyAlignment="1">
      <alignment horizontal="center"/>
    </xf>
    <xf numFmtId="0" fontId="16" fillId="8" borderId="32" xfId="0" applyFont="1" applyFill="1" applyBorder="1" applyAlignment="1">
      <alignment horizontal="center"/>
    </xf>
    <xf numFmtId="0" fontId="16" fillId="17" borderId="32" xfId="0" applyFont="1" applyFill="1" applyBorder="1" applyAlignment="1">
      <alignment horizontal="center"/>
    </xf>
    <xf numFmtId="0" fontId="15" fillId="18" borderId="98" xfId="0" applyFont="1" applyFill="1" applyBorder="1" applyAlignment="1">
      <alignment horizontal="left"/>
    </xf>
    <xf numFmtId="0" fontId="3" fillId="12" borderId="99" xfId="0" applyNumberFormat="1" applyFont="1" applyFill="1" applyBorder="1" applyAlignment="1">
      <alignment horizontal="center"/>
    </xf>
    <xf numFmtId="0" fontId="3" fillId="13" borderId="110" xfId="0" applyNumberFormat="1" applyFont="1" applyFill="1" applyBorder="1" applyAlignment="1">
      <alignment horizontal="center"/>
    </xf>
    <xf numFmtId="0" fontId="3" fillId="14" borderId="110" xfId="0" applyNumberFormat="1" applyFont="1" applyFill="1" applyBorder="1" applyAlignment="1">
      <alignment horizontal="center"/>
    </xf>
    <xf numFmtId="0" fontId="6" fillId="17" borderId="99" xfId="0" applyNumberFormat="1" applyFont="1" applyFill="1" applyBorder="1" applyAlignment="1">
      <alignment horizontal="center"/>
    </xf>
    <xf numFmtId="0" fontId="3" fillId="0" borderId="99" xfId="0" applyNumberFormat="1" applyFont="1" applyFill="1" applyBorder="1" applyAlignment="1">
      <alignment horizontal="center"/>
    </xf>
    <xf numFmtId="0" fontId="16" fillId="0" borderId="113" xfId="0" applyFont="1" applyBorder="1"/>
    <xf numFmtId="0" fontId="16" fillId="0" borderId="114" xfId="0" applyFont="1" applyBorder="1"/>
    <xf numFmtId="0" fontId="16" fillId="0" borderId="115" xfId="0" applyFont="1" applyBorder="1"/>
    <xf numFmtId="0" fontId="16" fillId="0" borderId="113" xfId="0" applyFont="1" applyBorder="1" applyAlignment="1">
      <alignment wrapText="1"/>
    </xf>
    <xf numFmtId="0" fontId="16" fillId="0" borderId="114" xfId="0" applyFont="1" applyBorder="1" applyAlignment="1">
      <alignment wrapText="1"/>
    </xf>
    <xf numFmtId="0" fontId="16" fillId="0" borderId="115" xfId="0" applyFont="1" applyBorder="1" applyAlignment="1">
      <alignment wrapText="1"/>
    </xf>
    <xf numFmtId="0" fontId="17" fillId="18" borderId="97" xfId="0" applyFont="1" applyFill="1" applyBorder="1" applyAlignment="1">
      <alignment horizontal="center"/>
    </xf>
    <xf numFmtId="0" fontId="15" fillId="18" borderId="97" xfId="0" applyFont="1" applyFill="1" applyBorder="1" applyAlignment="1">
      <alignment horizontal="center"/>
    </xf>
    <xf numFmtId="0" fontId="16" fillId="0" borderId="103" xfId="0" applyFont="1" applyBorder="1"/>
    <xf numFmtId="0" fontId="16" fillId="0" borderId="104" xfId="0" applyFont="1" applyBorder="1"/>
    <xf numFmtId="0" fontId="16" fillId="0" borderId="105" xfId="0" applyFont="1" applyBorder="1"/>
    <xf numFmtId="0" fontId="16" fillId="0" borderId="110" xfId="0" applyFont="1" applyBorder="1"/>
    <xf numFmtId="0" fontId="3" fillId="9" borderId="5" xfId="0" applyNumberFormat="1" applyFont="1" applyFill="1" applyBorder="1" applyAlignment="1">
      <alignment wrapText="1"/>
    </xf>
    <xf numFmtId="0" fontId="3" fillId="9" borderId="36" xfId="0" applyNumberFormat="1" applyFont="1" applyFill="1" applyBorder="1" applyAlignment="1">
      <alignment wrapText="1"/>
    </xf>
    <xf numFmtId="0" fontId="3" fillId="9" borderId="35" xfId="0" applyNumberFormat="1" applyFont="1" applyFill="1" applyBorder="1" applyAlignment="1">
      <alignment wrapText="1"/>
    </xf>
    <xf numFmtId="0" fontId="10" fillId="7" borderId="82" xfId="0" applyNumberFormat="1" applyFont="1" applyFill="1" applyBorder="1"/>
    <xf numFmtId="0" fontId="10" fillId="7" borderId="44" xfId="0" applyNumberFormat="1" applyFont="1" applyFill="1" applyBorder="1"/>
    <xf numFmtId="0" fontId="10" fillId="7" borderId="83" xfId="0" applyNumberFormat="1" applyFont="1" applyFill="1" applyBorder="1"/>
    <xf numFmtId="0" fontId="10" fillId="7" borderId="85" xfId="0" applyNumberFormat="1" applyFont="1" applyFill="1" applyBorder="1" applyAlignment="1">
      <alignment horizontal="center"/>
    </xf>
    <xf numFmtId="0" fontId="10" fillId="7" borderId="44" xfId="0" applyNumberFormat="1" applyFont="1" applyFill="1" applyBorder="1" applyAlignment="1">
      <alignment horizontal="center"/>
    </xf>
    <xf numFmtId="0" fontId="10" fillId="7" borderId="86" xfId="0" applyNumberFormat="1" applyFont="1" applyFill="1" applyBorder="1" applyAlignment="1">
      <alignment horizontal="center"/>
    </xf>
    <xf numFmtId="0" fontId="10" fillId="7" borderId="82" xfId="0" applyNumberFormat="1" applyFont="1" applyFill="1" applyBorder="1" applyAlignment="1">
      <alignment horizontal="center"/>
    </xf>
    <xf numFmtId="0" fontId="10" fillId="7" borderId="83" xfId="0" applyNumberFormat="1" applyFont="1" applyFill="1" applyBorder="1" applyAlignment="1">
      <alignment horizontal="center"/>
    </xf>
    <xf numFmtId="0" fontId="10" fillId="0" borderId="90" xfId="0" applyNumberFormat="1" applyFont="1" applyBorder="1" applyAlignment="1">
      <alignment horizontal="right"/>
    </xf>
    <xf numFmtId="0" fontId="10" fillId="0" borderId="49" xfId="0" applyNumberFormat="1" applyFont="1" applyBorder="1" applyAlignment="1">
      <alignment horizontal="right"/>
    </xf>
    <xf numFmtId="0" fontId="10" fillId="0" borderId="91" xfId="0" applyNumberFormat="1" applyFont="1" applyBorder="1" applyAlignment="1">
      <alignment horizontal="right"/>
    </xf>
    <xf numFmtId="0" fontId="10" fillId="0" borderId="92" xfId="0" applyNumberFormat="1" applyFont="1" applyBorder="1" applyAlignment="1">
      <alignment horizontal="center"/>
    </xf>
    <xf numFmtId="0" fontId="10" fillId="0" borderId="49" xfId="0" applyNumberFormat="1" applyFont="1" applyBorder="1" applyAlignment="1">
      <alignment horizontal="center"/>
    </xf>
    <xf numFmtId="0" fontId="10" fillId="0" borderId="89" xfId="0" applyNumberFormat="1" applyFont="1" applyBorder="1" applyAlignment="1">
      <alignment horizontal="center"/>
    </xf>
    <xf numFmtId="0" fontId="3" fillId="0" borderId="99" xfId="0" applyNumberFormat="1" applyFont="1" applyBorder="1" applyAlignment="1">
      <alignment horizontal="center" wrapText="1"/>
    </xf>
    <xf numFmtId="0" fontId="3" fillId="2" borderId="6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15" borderId="99" xfId="0" applyNumberFormat="1" applyFont="1" applyFill="1" applyBorder="1" applyAlignment="1">
      <alignment horizontal="center" vertical="center" textRotation="90" wrapText="1"/>
    </xf>
    <xf numFmtId="0" fontId="3" fillId="0" borderId="99" xfId="0" applyNumberFormat="1" applyFont="1" applyBorder="1" applyAlignment="1">
      <alignment horizontal="center" vertical="center" textRotation="90" wrapText="1"/>
    </xf>
    <xf numFmtId="0" fontId="3" fillId="13" borderId="99" xfId="0" applyNumberFormat="1" applyFont="1" applyFill="1" applyBorder="1" applyAlignment="1">
      <alignment horizontal="center" vertical="center" textRotation="90"/>
    </xf>
    <xf numFmtId="0" fontId="3" fillId="0" borderId="99" xfId="0" applyNumberFormat="1" applyFont="1" applyBorder="1" applyAlignment="1">
      <alignment horizontal="center" vertical="center" textRotation="90"/>
    </xf>
    <xf numFmtId="0" fontId="3" fillId="3" borderId="99" xfId="0" applyNumberFormat="1" applyFont="1" applyFill="1" applyBorder="1" applyAlignment="1">
      <alignment horizontal="center" vertical="center" textRotation="90" wrapText="1"/>
    </xf>
    <xf numFmtId="0" fontId="3" fillId="3" borderId="99" xfId="0" applyNumberFormat="1" applyFont="1" applyFill="1" applyBorder="1" applyAlignment="1">
      <alignment horizontal="center" vertical="center" textRotation="90"/>
    </xf>
    <xf numFmtId="0" fontId="4" fillId="3" borderId="99" xfId="0" applyNumberFormat="1" applyFont="1" applyFill="1" applyBorder="1" applyAlignment="1">
      <alignment horizontal="center" vertical="center" textRotation="90" wrapText="1"/>
    </xf>
    <xf numFmtId="0" fontId="3" fillId="0" borderId="99" xfId="0" applyNumberFormat="1" applyFont="1" applyFill="1" applyBorder="1" applyAlignment="1">
      <alignment horizontal="center" vertical="center" textRotation="90" wrapText="1"/>
    </xf>
    <xf numFmtId="0" fontId="10" fillId="5" borderId="69" xfId="0" applyNumberFormat="1" applyFont="1" applyFill="1" applyBorder="1" applyAlignment="1">
      <alignment horizontal="center"/>
    </xf>
    <xf numFmtId="0" fontId="10" fillId="5" borderId="34" xfId="0" applyNumberFormat="1" applyFont="1" applyFill="1" applyBorder="1" applyAlignment="1">
      <alignment horizontal="center"/>
    </xf>
    <xf numFmtId="0" fontId="10" fillId="5" borderId="70" xfId="0" applyNumberFormat="1" applyFont="1" applyFill="1" applyBorder="1" applyAlignment="1">
      <alignment horizontal="center"/>
    </xf>
    <xf numFmtId="0" fontId="10" fillId="0" borderId="71" xfId="0" applyNumberFormat="1" applyFont="1" applyBorder="1" applyAlignment="1">
      <alignment horizontal="center"/>
    </xf>
    <xf numFmtId="0" fontId="10" fillId="0" borderId="34" xfId="0" applyNumberFormat="1" applyFont="1" applyBorder="1" applyAlignment="1">
      <alignment horizontal="center"/>
    </xf>
    <xf numFmtId="0" fontId="10" fillId="0" borderId="35" xfId="0" applyNumberFormat="1" applyFont="1" applyBorder="1" applyAlignment="1">
      <alignment horizontal="center"/>
    </xf>
    <xf numFmtId="0" fontId="10" fillId="0" borderId="74" xfId="0" applyNumberFormat="1" applyFont="1" applyBorder="1" applyAlignment="1">
      <alignment horizontal="center"/>
    </xf>
    <xf numFmtId="0" fontId="10" fillId="0" borderId="72" xfId="0" applyNumberFormat="1" applyFont="1" applyBorder="1" applyAlignment="1">
      <alignment horizontal="center"/>
    </xf>
    <xf numFmtId="0" fontId="10" fillId="0" borderId="75" xfId="0" applyNumberFormat="1" applyFont="1" applyBorder="1" applyAlignment="1">
      <alignment horizontal="center"/>
    </xf>
    <xf numFmtId="0" fontId="2" fillId="0" borderId="66" xfId="0" applyNumberFormat="1" applyFont="1" applyBorder="1" applyAlignment="1">
      <alignment horizontal="center" vertical="center" wrapText="1"/>
    </xf>
    <xf numFmtId="0" fontId="2" fillId="0" borderId="68" xfId="0" applyNumberFormat="1" applyFont="1" applyBorder="1" applyAlignment="1">
      <alignment horizontal="center" vertical="center" wrapText="1"/>
    </xf>
    <xf numFmtId="0" fontId="2" fillId="0" borderId="8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0" fillId="0" borderId="77" xfId="0" applyNumberFormat="1" applyFont="1" applyBorder="1" applyAlignment="1">
      <alignment horizontal="center"/>
    </xf>
    <xf numFmtId="0" fontId="10" fillId="0" borderId="78" xfId="0" applyNumberFormat="1" applyFont="1" applyBorder="1" applyAlignment="1">
      <alignment horizontal="center"/>
    </xf>
    <xf numFmtId="0" fontId="10" fillId="8" borderId="82" xfId="0" applyNumberFormat="1" applyFont="1" applyFill="1" applyBorder="1" applyAlignment="1">
      <alignment horizontal="center"/>
    </xf>
    <xf numFmtId="0" fontId="10" fillId="8" borderId="44" xfId="0" applyNumberFormat="1" applyFont="1" applyFill="1" applyBorder="1" applyAlignment="1">
      <alignment horizontal="center"/>
    </xf>
    <xf numFmtId="0" fontId="10" fillId="8" borderId="83" xfId="0" applyNumberFormat="1" applyFont="1" applyFill="1" applyBorder="1" applyAlignment="1">
      <alignment horizont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08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10" xfId="0" applyNumberFormat="1" applyFont="1" applyFill="1" applyBorder="1" applyAlignment="1">
      <alignment horizontal="center" vertical="center"/>
    </xf>
    <xf numFmtId="0" fontId="3" fillId="5" borderId="87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3" fillId="5" borderId="108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87" xfId="0" applyNumberFormat="1" applyFont="1" applyBorder="1" applyAlignment="1">
      <alignment horizontal="center" vertical="center"/>
    </xf>
    <xf numFmtId="0" fontId="3" fillId="5" borderId="99" xfId="0" applyNumberFormat="1" applyFont="1" applyFill="1" applyBorder="1" applyAlignment="1">
      <alignment horizontal="center" vertical="center" textRotation="90" wrapText="1"/>
    </xf>
    <xf numFmtId="0" fontId="3" fillId="6" borderId="99" xfId="0" applyNumberFormat="1" applyFont="1" applyFill="1" applyBorder="1" applyAlignment="1">
      <alignment horizontal="center" vertical="center" textRotation="90" wrapText="1"/>
    </xf>
    <xf numFmtId="0" fontId="3" fillId="7" borderId="99" xfId="0" applyNumberFormat="1" applyFont="1" applyFill="1" applyBorder="1" applyAlignment="1">
      <alignment horizontal="center" vertical="center" textRotation="90" wrapText="1"/>
    </xf>
    <xf numFmtId="0" fontId="3" fillId="8" borderId="99" xfId="0" applyNumberFormat="1" applyFont="1" applyFill="1" applyBorder="1" applyAlignment="1">
      <alignment horizontal="center" vertical="center" textRotation="90" wrapText="1"/>
    </xf>
    <xf numFmtId="0" fontId="3" fillId="5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horizontal="center"/>
    </xf>
    <xf numFmtId="0" fontId="3" fillId="5" borderId="108" xfId="0" applyNumberFormat="1" applyFont="1" applyFill="1" applyBorder="1" applyAlignment="1">
      <alignment horizontal="center"/>
    </xf>
    <xf numFmtId="0" fontId="3" fillId="7" borderId="22" xfId="0" applyNumberFormat="1" applyFont="1" applyFill="1" applyBorder="1" applyAlignment="1">
      <alignment horizontal="center"/>
    </xf>
    <xf numFmtId="0" fontId="3" fillId="7" borderId="0" xfId="0" applyNumberFormat="1" applyFont="1" applyFill="1" applyBorder="1" applyAlignment="1">
      <alignment horizontal="center"/>
    </xf>
    <xf numFmtId="0" fontId="3" fillId="7" borderId="108" xfId="0" applyNumberFormat="1" applyFont="1" applyFill="1" applyBorder="1" applyAlignment="1">
      <alignment horizontal="center"/>
    </xf>
    <xf numFmtId="0" fontId="3" fillId="14" borderId="93" xfId="0" applyNumberFormat="1" applyFont="1" applyFill="1" applyBorder="1" applyAlignment="1">
      <alignment horizontal="center" vertical="center" textRotation="90"/>
    </xf>
    <xf numFmtId="0" fontId="3" fillId="14" borderId="109" xfId="0" applyNumberFormat="1" applyFont="1" applyFill="1" applyBorder="1" applyAlignment="1">
      <alignment horizontal="center" vertical="center" textRotation="90"/>
    </xf>
    <xf numFmtId="0" fontId="3" fillId="14" borderId="110" xfId="0" applyNumberFormat="1" applyFont="1" applyFill="1" applyBorder="1" applyAlignment="1">
      <alignment horizontal="center" vertical="center" textRotation="90"/>
    </xf>
    <xf numFmtId="0" fontId="5" fillId="0" borderId="99" xfId="0" applyNumberFormat="1" applyFont="1" applyBorder="1" applyAlignment="1">
      <alignment horizontal="center" vertical="center" textRotation="90" wrapText="1"/>
    </xf>
    <xf numFmtId="0" fontId="4" fillId="0" borderId="99" xfId="0" applyNumberFormat="1" applyFont="1" applyBorder="1" applyAlignment="1">
      <alignment horizontal="center" vertical="center" textRotation="90"/>
    </xf>
    <xf numFmtId="0" fontId="3" fillId="0" borderId="4" xfId="0" applyNumberFormat="1" applyFont="1" applyBorder="1" applyAlignment="1">
      <alignment horizontal="center" vertical="center" textRotation="90"/>
    </xf>
    <xf numFmtId="0" fontId="3" fillId="0" borderId="11" xfId="0" applyNumberFormat="1" applyFont="1" applyBorder="1" applyAlignment="1">
      <alignment horizontal="center" vertical="center" textRotation="90"/>
    </xf>
    <xf numFmtId="0" fontId="3" fillId="0" borderId="23" xfId="0" applyNumberFormat="1" applyFont="1" applyBorder="1" applyAlignment="1">
      <alignment horizontal="center" vertical="center" textRotation="90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4" borderId="99" xfId="0" applyNumberFormat="1" applyFont="1" applyFill="1" applyBorder="1" applyAlignment="1">
      <alignment horizontal="center" vertical="center" textRotation="90" wrapText="1"/>
    </xf>
    <xf numFmtId="0" fontId="3" fillId="15" borderId="93" xfId="0" applyNumberFormat="1" applyFont="1" applyFill="1" applyBorder="1" applyAlignment="1">
      <alignment horizontal="center" vertical="center" textRotation="90" wrapText="1"/>
    </xf>
    <xf numFmtId="0" fontId="3" fillId="15" borderId="109" xfId="0" applyNumberFormat="1" applyFont="1" applyFill="1" applyBorder="1" applyAlignment="1">
      <alignment horizontal="center" vertical="center" textRotation="90" wrapText="1"/>
    </xf>
    <xf numFmtId="0" fontId="3" fillId="15" borderId="110" xfId="0" applyNumberFormat="1" applyFont="1" applyFill="1" applyBorder="1" applyAlignment="1">
      <alignment horizontal="center" vertical="center" textRotation="90" wrapText="1"/>
    </xf>
    <xf numFmtId="0" fontId="3" fillId="4" borderId="93" xfId="0" applyNumberFormat="1" applyFont="1" applyFill="1" applyBorder="1" applyAlignment="1">
      <alignment horizontal="center" vertical="center" textRotation="90" wrapText="1"/>
    </xf>
    <xf numFmtId="0" fontId="3" fillId="4" borderId="109" xfId="0" applyNumberFormat="1" applyFont="1" applyFill="1" applyBorder="1" applyAlignment="1">
      <alignment horizontal="center" vertical="center" textRotation="90" wrapText="1"/>
    </xf>
    <xf numFmtId="0" fontId="3" fillId="4" borderId="110" xfId="0" applyNumberFormat="1" applyFont="1" applyFill="1" applyBorder="1" applyAlignment="1">
      <alignment horizontal="center" vertical="center" textRotation="90" wrapText="1"/>
    </xf>
    <xf numFmtId="0" fontId="4" fillId="0" borderId="99" xfId="0" applyNumberFormat="1" applyFont="1" applyBorder="1" applyAlignment="1">
      <alignment horizontal="center" vertical="center" textRotation="90" wrapText="1"/>
    </xf>
    <xf numFmtId="0" fontId="4" fillId="2" borderId="99" xfId="0" applyNumberFormat="1" applyFont="1" applyFill="1" applyBorder="1" applyAlignment="1">
      <alignment horizontal="center" vertical="center" textRotation="90" wrapText="1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4" borderId="87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3" fillId="4" borderId="108" xfId="0" applyNumberFormat="1" applyFont="1" applyFill="1" applyBorder="1" applyAlignment="1">
      <alignment horizontal="center" vertical="center"/>
    </xf>
    <xf numFmtId="0" fontId="3" fillId="15" borderId="4" xfId="0" applyNumberFormat="1" applyFont="1" applyFill="1" applyBorder="1" applyAlignment="1">
      <alignment horizontal="center" vertical="center"/>
    </xf>
    <xf numFmtId="0" fontId="3" fillId="15" borderId="3" xfId="0" applyNumberFormat="1" applyFont="1" applyFill="1" applyBorder="1" applyAlignment="1">
      <alignment horizontal="center" vertical="center"/>
    </xf>
    <xf numFmtId="0" fontId="3" fillId="15" borderId="10" xfId="0" applyNumberFormat="1" applyFont="1" applyFill="1" applyBorder="1" applyAlignment="1">
      <alignment horizontal="center" vertical="center"/>
    </xf>
    <xf numFmtId="0" fontId="3" fillId="15" borderId="87" xfId="0" applyNumberFormat="1" applyFont="1" applyFill="1" applyBorder="1" applyAlignment="1">
      <alignment horizontal="center" vertical="center"/>
    </xf>
    <xf numFmtId="0" fontId="3" fillId="15" borderId="0" xfId="0" applyNumberFormat="1" applyFont="1" applyFill="1" applyBorder="1" applyAlignment="1">
      <alignment horizontal="center" vertical="center"/>
    </xf>
    <xf numFmtId="0" fontId="3" fillId="15" borderId="108" xfId="0" applyNumberFormat="1" applyFont="1" applyFill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2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08" xfId="0" applyNumberFormat="1" applyFont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3" fillId="4" borderId="108" xfId="0" applyNumberFormat="1" applyFont="1" applyFill="1" applyBorder="1" applyAlignment="1">
      <alignment horizontal="center"/>
    </xf>
    <xf numFmtId="0" fontId="3" fillId="15" borderId="22" xfId="0" applyNumberFormat="1" applyFont="1" applyFill="1" applyBorder="1" applyAlignment="1">
      <alignment horizontal="center"/>
    </xf>
    <xf numFmtId="0" fontId="3" fillId="15" borderId="0" xfId="0" applyNumberFormat="1" applyFont="1" applyFill="1" applyBorder="1" applyAlignment="1">
      <alignment horizontal="center"/>
    </xf>
    <xf numFmtId="0" fontId="3" fillId="15" borderId="108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108" xfId="0" applyNumberFormat="1" applyFont="1" applyFill="1" applyBorder="1" applyAlignment="1">
      <alignment horizontal="center"/>
    </xf>
    <xf numFmtId="0" fontId="3" fillId="0" borderId="87" xfId="0" applyNumberFormat="1" applyFont="1" applyBorder="1" applyAlignment="1">
      <alignment horizontal="center"/>
    </xf>
    <xf numFmtId="0" fontId="7" fillId="0" borderId="41" xfId="0" applyNumberFormat="1" applyFont="1" applyBorder="1" applyAlignment="1">
      <alignment wrapText="1"/>
    </xf>
    <xf numFmtId="0" fontId="7" fillId="0" borderId="58" xfId="0" applyNumberFormat="1" applyFont="1" applyBorder="1" applyAlignment="1">
      <alignment wrapText="1"/>
    </xf>
    <xf numFmtId="0" fontId="7" fillId="0" borderId="40" xfId="0" applyNumberFormat="1" applyFont="1" applyBorder="1" applyAlignment="1">
      <alignment wrapText="1"/>
    </xf>
    <xf numFmtId="0" fontId="7" fillId="0" borderId="26" xfId="0" applyNumberFormat="1" applyFont="1" applyBorder="1" applyAlignment="1">
      <alignment wrapText="1"/>
    </xf>
    <xf numFmtId="0" fontId="7" fillId="0" borderId="44" xfId="0" applyNumberFormat="1" applyFont="1" applyBorder="1" applyAlignment="1">
      <alignment wrapText="1"/>
    </xf>
    <xf numFmtId="0" fontId="7" fillId="0" borderId="45" xfId="0" applyNumberFormat="1" applyFont="1" applyBorder="1" applyAlignment="1">
      <alignment wrapText="1"/>
    </xf>
    <xf numFmtId="0" fontId="7" fillId="0" borderId="48" xfId="0" applyNumberFormat="1" applyFont="1" applyBorder="1" applyAlignment="1">
      <alignment horizontal="left"/>
    </xf>
    <xf numFmtId="0" fontId="7" fillId="0" borderId="49" xfId="0" applyNumberFormat="1" applyFont="1" applyBorder="1" applyAlignment="1">
      <alignment horizontal="left"/>
    </xf>
    <xf numFmtId="0" fontId="7" fillId="0" borderId="50" xfId="0" applyNumberFormat="1" applyFont="1" applyBorder="1" applyAlignment="1">
      <alignment horizontal="left"/>
    </xf>
    <xf numFmtId="0" fontId="3" fillId="9" borderId="4" xfId="0" applyNumberFormat="1" applyFont="1" applyFill="1" applyBorder="1" applyAlignment="1">
      <alignment wrapText="1"/>
    </xf>
    <xf numFmtId="0" fontId="3" fillId="9" borderId="34" xfId="0" applyNumberFormat="1" applyFont="1" applyFill="1" applyBorder="1" applyAlignment="1">
      <alignment wrapText="1"/>
    </xf>
    <xf numFmtId="0" fontId="7" fillId="0" borderId="37" xfId="0" applyNumberFormat="1" applyFont="1" applyBorder="1" applyAlignment="1">
      <alignment wrapText="1"/>
    </xf>
    <xf numFmtId="0" fontId="7" fillId="0" borderId="38" xfId="0" applyNumberFormat="1" applyFont="1" applyBorder="1" applyAlignment="1">
      <alignment wrapText="1"/>
    </xf>
    <xf numFmtId="0" fontId="7" fillId="0" borderId="39" xfId="0" applyNumberFormat="1" applyFont="1" applyBorder="1" applyAlignment="1">
      <alignment wrapText="1"/>
    </xf>
    <xf numFmtId="0" fontId="7" fillId="0" borderId="32" xfId="0" applyNumberFormat="1" applyFont="1" applyBorder="1" applyAlignment="1">
      <alignment wrapText="1"/>
    </xf>
    <xf numFmtId="0" fontId="7" fillId="0" borderId="80" xfId="0" applyNumberFormat="1" applyFont="1" applyBorder="1" applyAlignment="1">
      <alignment wrapText="1"/>
    </xf>
    <xf numFmtId="0" fontId="7" fillId="0" borderId="57" xfId="0" applyNumberFormat="1" applyFont="1" applyBorder="1" applyAlignment="1">
      <alignment wrapText="1"/>
    </xf>
    <xf numFmtId="0" fontId="3" fillId="9" borderId="95" xfId="0" applyNumberFormat="1" applyFont="1" applyFill="1" applyBorder="1" applyAlignment="1">
      <alignment wrapText="1"/>
    </xf>
    <xf numFmtId="0" fontId="3" fillId="9" borderId="96" xfId="0" applyNumberFormat="1" applyFont="1" applyFill="1" applyBorder="1" applyAlignment="1">
      <alignment wrapText="1"/>
    </xf>
    <xf numFmtId="0" fontId="3" fillId="9" borderId="23" xfId="0" applyNumberFormat="1" applyFont="1" applyFill="1" applyBorder="1" applyAlignment="1">
      <alignment wrapText="1"/>
    </xf>
    <xf numFmtId="0" fontId="3" fillId="9" borderId="14" xfId="0" applyNumberFormat="1" applyFont="1" applyFill="1" applyBorder="1" applyAlignment="1">
      <alignment wrapText="1"/>
    </xf>
    <xf numFmtId="0" fontId="3" fillId="9" borderId="16" xfId="0" applyNumberFormat="1" applyFont="1" applyFill="1" applyBorder="1" applyAlignment="1">
      <alignment wrapText="1"/>
    </xf>
    <xf numFmtId="0" fontId="7" fillId="7" borderId="48" xfId="0" applyNumberFormat="1" applyFont="1" applyFill="1" applyBorder="1" applyAlignment="1">
      <alignment wrapText="1"/>
    </xf>
    <xf numFmtId="0" fontId="7" fillId="7" borderId="49" xfId="0" applyNumberFormat="1" applyFont="1" applyFill="1" applyBorder="1" applyAlignment="1">
      <alignment wrapText="1"/>
    </xf>
    <xf numFmtId="0" fontId="7" fillId="7" borderId="50" xfId="0" applyNumberFormat="1" applyFont="1" applyFill="1" applyBorder="1" applyAlignment="1">
      <alignment wrapText="1"/>
    </xf>
    <xf numFmtId="0" fontId="7" fillId="13" borderId="32" xfId="0" applyNumberFormat="1" applyFont="1" applyFill="1" applyBorder="1" applyAlignment="1">
      <alignment horizontal="center" vertical="center" wrapText="1"/>
    </xf>
    <xf numFmtId="0" fontId="7" fillId="13" borderId="29" xfId="0" applyNumberFormat="1" applyFont="1" applyFill="1" applyBorder="1" applyAlignment="1">
      <alignment horizontal="center" vertical="center" wrapText="1"/>
    </xf>
    <xf numFmtId="0" fontId="7" fillId="7" borderId="26" xfId="0" applyNumberFormat="1" applyFont="1" applyFill="1" applyBorder="1" applyAlignment="1">
      <alignment wrapText="1"/>
    </xf>
    <xf numFmtId="0" fontId="7" fillId="7" borderId="44" xfId="0" applyNumberFormat="1" applyFont="1" applyFill="1" applyBorder="1" applyAlignment="1">
      <alignment wrapText="1"/>
    </xf>
    <xf numFmtId="0" fontId="7" fillId="7" borderId="45" xfId="0" applyNumberFormat="1" applyFont="1" applyFill="1" applyBorder="1" applyAlignment="1">
      <alignment wrapText="1"/>
    </xf>
    <xf numFmtId="0" fontId="7" fillId="0" borderId="99" xfId="0" applyNumberFormat="1" applyFont="1" applyBorder="1" applyAlignment="1">
      <alignment wrapText="1"/>
    </xf>
    <xf numFmtId="0" fontId="7" fillId="0" borderId="103" xfId="0" applyNumberFormat="1" applyFont="1" applyBorder="1" applyAlignment="1">
      <alignment horizontal="left" wrapText="1"/>
    </xf>
    <xf numFmtId="0" fontId="7" fillId="0" borderId="104" xfId="0" applyNumberFormat="1" applyFont="1" applyBorder="1" applyAlignment="1">
      <alignment horizontal="left" wrapText="1"/>
    </xf>
    <xf numFmtId="0" fontId="7" fillId="0" borderId="105" xfId="0" applyNumberFormat="1" applyFont="1" applyBorder="1" applyAlignment="1">
      <alignment horizontal="left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14" borderId="26" xfId="0" applyNumberFormat="1" applyFont="1" applyFill="1" applyBorder="1" applyAlignment="1">
      <alignment horizontal="center" vertical="center" wrapText="1"/>
    </xf>
    <xf numFmtId="0" fontId="7" fillId="14" borderId="20" xfId="0" applyNumberFormat="1" applyFont="1" applyFill="1" applyBorder="1" applyAlignment="1">
      <alignment horizontal="center" vertical="center" wrapText="1"/>
    </xf>
    <xf numFmtId="0" fontId="7" fillId="7" borderId="37" xfId="0" applyNumberFormat="1" applyFont="1" applyFill="1" applyBorder="1" applyAlignment="1">
      <alignment wrapText="1"/>
    </xf>
    <xf numFmtId="0" fontId="7" fillId="7" borderId="38" xfId="0" applyNumberFormat="1" applyFont="1" applyFill="1" applyBorder="1" applyAlignment="1">
      <alignment wrapText="1"/>
    </xf>
    <xf numFmtId="0" fontId="7" fillId="7" borderId="39" xfId="0" applyNumberFormat="1" applyFont="1" applyFill="1" applyBorder="1" applyAlignment="1">
      <alignment wrapText="1"/>
    </xf>
    <xf numFmtId="0" fontId="7" fillId="8" borderId="26" xfId="0" applyNumberFormat="1" applyFont="1" applyFill="1" applyBorder="1" applyAlignment="1">
      <alignment horizontal="left" wrapText="1"/>
    </xf>
    <xf numFmtId="0" fontId="7" fillId="8" borderId="44" xfId="0" applyNumberFormat="1" applyFont="1" applyFill="1" applyBorder="1" applyAlignment="1">
      <alignment horizontal="left" wrapText="1"/>
    </xf>
    <xf numFmtId="0" fontId="7" fillId="8" borderId="45" xfId="0" applyNumberFormat="1" applyFont="1" applyFill="1" applyBorder="1" applyAlignment="1">
      <alignment horizontal="left" wrapText="1"/>
    </xf>
    <xf numFmtId="0" fontId="7" fillId="8" borderId="48" xfId="0" applyNumberFormat="1" applyFont="1" applyFill="1" applyBorder="1" applyAlignment="1">
      <alignment wrapText="1"/>
    </xf>
    <xf numFmtId="0" fontId="7" fillId="8" borderId="49" xfId="0" applyNumberFormat="1" applyFont="1" applyFill="1" applyBorder="1" applyAlignment="1">
      <alignment wrapText="1"/>
    </xf>
    <xf numFmtId="0" fontId="7" fillId="8" borderId="50" xfId="0" applyNumberFormat="1" applyFont="1" applyFill="1" applyBorder="1" applyAlignment="1">
      <alignment wrapText="1"/>
    </xf>
    <xf numFmtId="0" fontId="7" fillId="7" borderId="41" xfId="0" applyNumberFormat="1" applyFont="1" applyFill="1" applyBorder="1" applyAlignment="1">
      <alignment wrapText="1"/>
    </xf>
    <xf numFmtId="0" fontId="7" fillId="7" borderId="58" xfId="0" applyNumberFormat="1" applyFont="1" applyFill="1" applyBorder="1" applyAlignment="1">
      <alignment wrapText="1"/>
    </xf>
    <xf numFmtId="0" fontId="1" fillId="14" borderId="26" xfId="0" applyNumberFormat="1" applyFont="1" applyFill="1" applyBorder="1" applyAlignment="1">
      <alignment horizontal="center" vertical="center"/>
    </xf>
    <xf numFmtId="0" fontId="1" fillId="14" borderId="20" xfId="0" applyNumberFormat="1" applyFont="1" applyFill="1" applyBorder="1" applyAlignment="1">
      <alignment horizontal="center" vertical="center"/>
    </xf>
    <xf numFmtId="0" fontId="3" fillId="14" borderId="26" xfId="0" applyNumberFormat="1" applyFont="1" applyFill="1" applyBorder="1" applyAlignment="1">
      <alignment horizontal="center" wrapText="1"/>
    </xf>
    <xf numFmtId="0" fontId="3" fillId="14" borderId="20" xfId="0" applyNumberFormat="1" applyFont="1" applyFill="1" applyBorder="1" applyAlignment="1">
      <alignment horizontal="center" wrapText="1"/>
    </xf>
    <xf numFmtId="0" fontId="1" fillId="0" borderId="26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13" borderId="33" xfId="0" applyNumberFormat="1" applyFont="1" applyFill="1" applyBorder="1" applyAlignment="1">
      <alignment vertical="center"/>
    </xf>
    <xf numFmtId="0" fontId="1" fillId="13" borderId="21" xfId="0" applyNumberFormat="1" applyFont="1" applyFill="1" applyBorder="1" applyAlignment="1">
      <alignment vertical="center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wrapText="1"/>
    </xf>
    <xf numFmtId="0" fontId="3" fillId="9" borderId="4" xfId="0" applyNumberFormat="1" applyFont="1" applyFill="1" applyBorder="1" applyAlignment="1">
      <alignment horizontal="left" wrapText="1"/>
    </xf>
    <xf numFmtId="0" fontId="3" fillId="9" borderId="34" xfId="0" applyNumberFormat="1" applyFont="1" applyFill="1" applyBorder="1" applyAlignment="1">
      <alignment horizontal="left" wrapText="1"/>
    </xf>
    <xf numFmtId="0" fontId="3" fillId="9" borderId="35" xfId="0" applyNumberFormat="1" applyFont="1" applyFill="1" applyBorder="1" applyAlignment="1">
      <alignment horizontal="left" wrapText="1"/>
    </xf>
    <xf numFmtId="0" fontId="7" fillId="0" borderId="37" xfId="0" applyNumberFormat="1" applyFont="1" applyBorder="1" applyAlignment="1">
      <alignment horizontal="left" wrapText="1"/>
    </xf>
    <xf numFmtId="0" fontId="7" fillId="0" borderId="38" xfId="0" applyNumberFormat="1" applyFont="1" applyBorder="1" applyAlignment="1">
      <alignment horizontal="left" wrapText="1"/>
    </xf>
    <xf numFmtId="0" fontId="7" fillId="0" borderId="39" xfId="0" applyNumberFormat="1" applyFont="1" applyBorder="1" applyAlignment="1">
      <alignment horizontal="left" wrapText="1"/>
    </xf>
    <xf numFmtId="0" fontId="7" fillId="0" borderId="26" xfId="0" applyNumberFormat="1" applyFont="1" applyBorder="1" applyAlignment="1">
      <alignment horizontal="left" wrapText="1"/>
    </xf>
    <xf numFmtId="0" fontId="7" fillId="0" borderId="44" xfId="0" applyNumberFormat="1" applyFont="1" applyBorder="1" applyAlignment="1">
      <alignment horizontal="left" wrapText="1"/>
    </xf>
    <xf numFmtId="0" fontId="7" fillId="0" borderId="45" xfId="0" applyNumberFormat="1" applyFont="1" applyBorder="1" applyAlignment="1">
      <alignment horizontal="left" wrapText="1"/>
    </xf>
    <xf numFmtId="0" fontId="7" fillId="9" borderId="4" xfId="0" applyNumberFormat="1" applyFont="1" applyFill="1" applyBorder="1" applyAlignment="1">
      <alignment horizontal="left" wrapText="1"/>
    </xf>
    <xf numFmtId="0" fontId="7" fillId="9" borderId="34" xfId="0" applyNumberFormat="1" applyFont="1" applyFill="1" applyBorder="1" applyAlignment="1">
      <alignment horizontal="left" wrapText="1"/>
    </xf>
    <xf numFmtId="0" fontId="7" fillId="9" borderId="35" xfId="0" applyNumberFormat="1" applyFont="1" applyFill="1" applyBorder="1" applyAlignment="1">
      <alignment horizontal="left" wrapText="1"/>
    </xf>
    <xf numFmtId="0" fontId="7" fillId="7" borderId="41" xfId="0" applyNumberFormat="1" applyFont="1" applyFill="1" applyBorder="1" applyAlignment="1">
      <alignment horizontal="left" wrapText="1"/>
    </xf>
    <xf numFmtId="0" fontId="7" fillId="7" borderId="38" xfId="0" applyNumberFormat="1" applyFont="1" applyFill="1" applyBorder="1" applyAlignment="1">
      <alignment horizontal="left" wrapText="1"/>
    </xf>
    <xf numFmtId="0" fontId="7" fillId="7" borderId="58" xfId="0" applyNumberFormat="1" applyFont="1" applyFill="1" applyBorder="1" applyAlignment="1">
      <alignment horizontal="left" wrapText="1"/>
    </xf>
    <xf numFmtId="0" fontId="7" fillId="7" borderId="26" xfId="0" applyNumberFormat="1" applyFont="1" applyFill="1" applyBorder="1" applyAlignment="1">
      <alignment horizontal="left" wrapText="1"/>
    </xf>
    <xf numFmtId="0" fontId="7" fillId="7" borderId="44" xfId="0" applyNumberFormat="1" applyFont="1" applyFill="1" applyBorder="1" applyAlignment="1">
      <alignment horizontal="left" wrapText="1"/>
    </xf>
    <xf numFmtId="0" fontId="7" fillId="7" borderId="45" xfId="0" applyNumberFormat="1" applyFont="1" applyFill="1" applyBorder="1" applyAlignment="1">
      <alignment horizontal="left" wrapText="1"/>
    </xf>
    <xf numFmtId="49" fontId="10" fillId="7" borderId="0" xfId="0" applyNumberFormat="1" applyFont="1" applyFill="1" applyAlignment="1">
      <alignment horizontal="center"/>
    </xf>
    <xf numFmtId="49" fontId="12" fillId="7" borderId="0" xfId="0" applyNumberFormat="1" applyFont="1" applyFill="1" applyAlignment="1">
      <alignment horizontal="center"/>
    </xf>
    <xf numFmtId="0" fontId="1" fillId="0" borderId="0" xfId="0" applyNumberFormat="1" applyFont="1" applyFill="1"/>
    <xf numFmtId="49" fontId="12" fillId="7" borderId="0" xfId="0" applyNumberFormat="1" applyFont="1" applyFill="1" applyAlignment="1">
      <alignment horizontal="center" wrapText="1"/>
    </xf>
    <xf numFmtId="0" fontId="10" fillId="7" borderId="0" xfId="0" applyNumberFormat="1" applyFont="1" applyFill="1" applyAlignment="1">
      <alignment horizontal="center"/>
    </xf>
    <xf numFmtId="0" fontId="10" fillId="8" borderId="0" xfId="0" applyNumberFormat="1" applyFont="1" applyFill="1" applyAlignment="1">
      <alignment horizontal="center"/>
    </xf>
    <xf numFmtId="0" fontId="10" fillId="7" borderId="84" xfId="0" applyNumberFormat="1" applyFont="1" applyFill="1" applyBorder="1" applyAlignment="1">
      <alignment horizontal="center"/>
    </xf>
    <xf numFmtId="0" fontId="10" fillId="7" borderId="81" xfId="0" applyNumberFormat="1" applyFont="1" applyFill="1" applyBorder="1" applyAlignment="1">
      <alignment horizontal="center"/>
    </xf>
    <xf numFmtId="0" fontId="10" fillId="0" borderId="88" xfId="0" applyNumberFormat="1" applyFont="1" applyBorder="1" applyAlignment="1">
      <alignment horizontal="right"/>
    </xf>
    <xf numFmtId="0" fontId="10" fillId="0" borderId="89" xfId="0" applyNumberFormat="1" applyFont="1" applyBorder="1" applyAlignment="1">
      <alignment horizontal="right"/>
    </xf>
    <xf numFmtId="0" fontId="7" fillId="3" borderId="4" xfId="0" applyNumberFormat="1" applyFont="1" applyFill="1" applyBorder="1" applyAlignment="1">
      <alignment horizontal="left" wrapText="1"/>
    </xf>
    <xf numFmtId="0" fontId="7" fillId="3" borderId="34" xfId="0" applyNumberFormat="1" applyFont="1" applyFill="1" applyBorder="1" applyAlignment="1">
      <alignment horizontal="left" wrapText="1"/>
    </xf>
    <xf numFmtId="0" fontId="7" fillId="3" borderId="35" xfId="0" applyNumberFormat="1" applyFont="1" applyFill="1" applyBorder="1" applyAlignment="1">
      <alignment horizontal="left" wrapText="1"/>
    </xf>
    <xf numFmtId="0" fontId="7" fillId="7" borderId="81" xfId="0" applyNumberFormat="1" applyFont="1" applyFill="1" applyBorder="1" applyAlignment="1">
      <alignment horizontal="left" wrapText="1"/>
    </xf>
    <xf numFmtId="0" fontId="7" fillId="7" borderId="81" xfId="0" applyNumberFormat="1" applyFont="1" applyFill="1" applyBorder="1" applyAlignment="1">
      <alignment wrapText="1"/>
    </xf>
    <xf numFmtId="0" fontId="10" fillId="8" borderId="69" xfId="0" applyNumberFormat="1" applyFont="1" applyFill="1" applyBorder="1" applyAlignment="1">
      <alignment horizontal="center"/>
    </xf>
    <xf numFmtId="0" fontId="10" fillId="8" borderId="34" xfId="0" applyNumberFormat="1" applyFont="1" applyFill="1" applyBorder="1" applyAlignment="1">
      <alignment horizontal="center"/>
    </xf>
    <xf numFmtId="0" fontId="10" fillId="8" borderId="70" xfId="0" applyNumberFormat="1" applyFont="1" applyFill="1" applyBorder="1" applyAlignment="1">
      <alignment horizontal="center"/>
    </xf>
    <xf numFmtId="0" fontId="10" fillId="0" borderId="76" xfId="0" applyNumberFormat="1" applyFont="1" applyBorder="1" applyAlignment="1">
      <alignment horizontal="center"/>
    </xf>
    <xf numFmtId="0" fontId="10" fillId="0" borderId="73" xfId="0" applyNumberFormat="1" applyFont="1" applyBorder="1" applyAlignment="1">
      <alignment horizontal="center"/>
    </xf>
    <xf numFmtId="0" fontId="10" fillId="15" borderId="69" xfId="0" applyNumberFormat="1" applyFont="1" applyFill="1" applyBorder="1" applyAlignment="1">
      <alignment horizontal="center"/>
    </xf>
    <xf numFmtId="0" fontId="10" fillId="15" borderId="34" xfId="0" applyNumberFormat="1" applyFont="1" applyFill="1" applyBorder="1" applyAlignment="1">
      <alignment horizontal="center"/>
    </xf>
    <xf numFmtId="0" fontId="10" fillId="15" borderId="70" xfId="0" applyNumberFormat="1" applyFont="1" applyFill="1" applyBorder="1" applyAlignment="1">
      <alignment horizontal="center"/>
    </xf>
    <xf numFmtId="0" fontId="10" fillId="0" borderId="19" xfId="0" applyNumberFormat="1" applyFont="1" applyBorder="1" applyAlignment="1">
      <alignment horizontal="left" wrapText="1"/>
    </xf>
    <xf numFmtId="0" fontId="10" fillId="0" borderId="72" xfId="0" applyNumberFormat="1" applyFont="1" applyBorder="1" applyAlignment="1">
      <alignment horizontal="left" wrapText="1"/>
    </xf>
    <xf numFmtId="0" fontId="10" fillId="0" borderId="73" xfId="0" applyNumberFormat="1" applyFont="1" applyBorder="1" applyAlignment="1">
      <alignment horizontal="left" wrapText="1"/>
    </xf>
    <xf numFmtId="0" fontId="10" fillId="7" borderId="27" xfId="0" applyNumberFormat="1" applyFont="1" applyFill="1" applyBorder="1" applyAlignment="1">
      <alignment wrapText="1"/>
    </xf>
    <xf numFmtId="0" fontId="10" fillId="7" borderId="44" xfId="0" applyNumberFormat="1" applyFont="1" applyFill="1" applyBorder="1" applyAlignment="1">
      <alignment wrapText="1"/>
    </xf>
    <xf numFmtId="0" fontId="10" fillId="7" borderId="81" xfId="0" applyNumberFormat="1" applyFont="1" applyFill="1" applyBorder="1" applyAlignment="1">
      <alignment wrapText="1"/>
    </xf>
    <xf numFmtId="0" fontId="10" fillId="7" borderId="27" xfId="0" applyNumberFormat="1" applyFont="1" applyFill="1" applyBorder="1"/>
    <xf numFmtId="0" fontId="10" fillId="7" borderId="81" xfId="0" applyNumberFormat="1" applyFont="1" applyFill="1" applyBorder="1"/>
    <xf numFmtId="0" fontId="3" fillId="7" borderId="26" xfId="0" applyNumberFormat="1" applyFont="1" applyFill="1" applyBorder="1"/>
    <xf numFmtId="0" fontId="3" fillId="7" borderId="44" xfId="0" applyNumberFormat="1" applyFont="1" applyFill="1" applyBorder="1"/>
    <xf numFmtId="0" fontId="3" fillId="7" borderId="81" xfId="0" applyNumberFormat="1" applyFont="1" applyFill="1" applyBorder="1"/>
    <xf numFmtId="0" fontId="7" fillId="0" borderId="87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wrapText="1"/>
    </xf>
    <xf numFmtId="0" fontId="7" fillId="0" borderId="87" xfId="0" applyNumberFormat="1" applyFont="1" applyBorder="1"/>
    <xf numFmtId="0" fontId="7" fillId="0" borderId="0" xfId="0" applyNumberFormat="1" applyFont="1"/>
    <xf numFmtId="0" fontId="3" fillId="0" borderId="87" xfId="0" applyNumberFormat="1" applyFont="1" applyBorder="1"/>
    <xf numFmtId="0" fontId="3" fillId="0" borderId="0" xfId="0" applyNumberFormat="1" applyFont="1"/>
    <xf numFmtId="0" fontId="3" fillId="0" borderId="64" xfId="0" applyNumberFormat="1" applyFont="1" applyBorder="1"/>
    <xf numFmtId="0" fontId="3" fillId="0" borderId="79" xfId="0" applyNumberFormat="1" applyFont="1" applyBorder="1"/>
    <xf numFmtId="0" fontId="3" fillId="0" borderId="80" xfId="0" applyNumberFormat="1" applyFont="1" applyBorder="1"/>
    <xf numFmtId="0" fontId="3" fillId="7" borderId="66" xfId="0" applyNumberFormat="1" applyFont="1" applyFill="1" applyBorder="1" applyAlignment="1">
      <alignment horizontal="right" wrapText="1"/>
    </xf>
    <xf numFmtId="0" fontId="3" fillId="7" borderId="67" xfId="0" applyNumberFormat="1" applyFont="1" applyFill="1" applyBorder="1" applyAlignment="1">
      <alignment horizontal="right" wrapText="1"/>
    </xf>
    <xf numFmtId="0" fontId="3" fillId="7" borderId="68" xfId="0" applyNumberFormat="1" applyFont="1" applyFill="1" applyBorder="1" applyAlignment="1">
      <alignment horizontal="right" wrapText="1"/>
    </xf>
    <xf numFmtId="0" fontId="10" fillId="4" borderId="69" xfId="0" applyNumberFormat="1" applyFont="1" applyFill="1" applyBorder="1" applyAlignment="1">
      <alignment horizontal="center"/>
    </xf>
    <xf numFmtId="0" fontId="10" fillId="4" borderId="34" xfId="0" applyNumberFormat="1" applyFont="1" applyFill="1" applyBorder="1" applyAlignment="1">
      <alignment horizontal="center"/>
    </xf>
    <xf numFmtId="0" fontId="10" fillId="4" borderId="70" xfId="0" applyNumberFormat="1" applyFont="1" applyFill="1" applyBorder="1" applyAlignment="1">
      <alignment horizontal="center"/>
    </xf>
    <xf numFmtId="0" fontId="10" fillId="0" borderId="27" xfId="0" applyNumberFormat="1" applyFont="1" applyBorder="1"/>
    <xf numFmtId="0" fontId="10" fillId="0" borderId="44" xfId="0" applyNumberFormat="1" applyFont="1" applyBorder="1"/>
    <xf numFmtId="0" fontId="10" fillId="0" borderId="8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67"/>
  <sheetViews>
    <sheetView tabSelected="1" zoomScale="75" zoomScaleNormal="75" workbookViewId="0">
      <selection sqref="A1:AP3"/>
    </sheetView>
  </sheetViews>
  <sheetFormatPr defaultColWidth="9" defaultRowHeight="12.75" x14ac:dyDescent="0.2"/>
  <cols>
    <col min="1" max="1" width="14" style="1" customWidth="1"/>
    <col min="4" max="4" width="19.85546875" customWidth="1"/>
    <col min="5" max="6" width="5.5703125" customWidth="1"/>
    <col min="7" max="7" width="5.5703125" style="237" customWidth="1"/>
    <col min="8" max="8" width="5.5703125" customWidth="1"/>
    <col min="9" max="9" width="5.5703125" style="242" customWidth="1"/>
    <col min="10" max="10" width="5.5703125" customWidth="1"/>
    <col min="11" max="11" width="6" customWidth="1"/>
    <col min="12" max="12" width="8.140625" customWidth="1"/>
    <col min="13" max="13" width="6" customWidth="1"/>
    <col min="14" max="14" width="8" customWidth="1"/>
    <col min="15" max="15" width="6.5703125" customWidth="1"/>
    <col min="16" max="16" width="7" customWidth="1"/>
    <col min="17" max="17" width="6.28515625" customWidth="1"/>
    <col min="18" max="42" width="5.5703125" customWidth="1"/>
  </cols>
  <sheetData>
    <row r="1" spans="1:42" s="2" customFormat="1" ht="60" customHeight="1" x14ac:dyDescent="0.2">
      <c r="A1" s="506" t="s">
        <v>172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</row>
    <row r="2" spans="1:42" ht="12" customHeight="1" x14ac:dyDescent="0.2">
      <c r="A2" s="508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</row>
    <row r="3" spans="1:42" ht="13.15" customHeight="1" thickBot="1" x14ac:dyDescent="0.25">
      <c r="A3" s="508"/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</row>
    <row r="4" spans="1:42" ht="12" customHeight="1" thickBot="1" x14ac:dyDescent="0.25">
      <c r="A4" s="546" t="s">
        <v>0</v>
      </c>
      <c r="B4" s="549" t="s">
        <v>1</v>
      </c>
      <c r="C4" s="550"/>
      <c r="D4" s="550"/>
      <c r="E4" s="487" t="s">
        <v>2</v>
      </c>
      <c r="F4" s="487"/>
      <c r="G4" s="487"/>
      <c r="H4" s="487"/>
      <c r="I4" s="487"/>
      <c r="J4" s="487"/>
      <c r="K4" s="493" t="s">
        <v>3</v>
      </c>
      <c r="L4" s="494" t="s">
        <v>4</v>
      </c>
      <c r="M4" s="494" t="s">
        <v>5</v>
      </c>
      <c r="N4" s="495" t="s">
        <v>6</v>
      </c>
      <c r="O4" s="576" t="s">
        <v>7</v>
      </c>
      <c r="P4" s="577"/>
      <c r="Q4" s="577"/>
      <c r="R4" s="578"/>
      <c r="S4" s="486" t="s">
        <v>8</v>
      </c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486"/>
      <c r="AP4" s="486"/>
    </row>
    <row r="5" spans="1:42" ht="16.5" customHeight="1" x14ac:dyDescent="0.2">
      <c r="A5" s="547"/>
      <c r="B5" s="551"/>
      <c r="C5" s="552"/>
      <c r="D5" s="552"/>
      <c r="E5" s="488"/>
      <c r="F5" s="488"/>
      <c r="G5" s="488"/>
      <c r="H5" s="488"/>
      <c r="I5" s="488"/>
      <c r="J5" s="488"/>
      <c r="K5" s="493"/>
      <c r="L5" s="494"/>
      <c r="M5" s="494"/>
      <c r="N5" s="495"/>
      <c r="O5" s="552"/>
      <c r="P5" s="579"/>
      <c r="Q5" s="579"/>
      <c r="R5" s="579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</row>
    <row r="6" spans="1:42" ht="12.75" customHeight="1" thickBot="1" x14ac:dyDescent="0.25">
      <c r="A6" s="547"/>
      <c r="B6" s="551"/>
      <c r="C6" s="552"/>
      <c r="D6" s="552"/>
      <c r="E6" s="489" t="s">
        <v>9</v>
      </c>
      <c r="F6" s="490" t="s">
        <v>10</v>
      </c>
      <c r="G6" s="491" t="s">
        <v>11</v>
      </c>
      <c r="H6" s="492" t="s">
        <v>137</v>
      </c>
      <c r="I6" s="541" t="s">
        <v>138</v>
      </c>
      <c r="J6" s="492" t="s">
        <v>139</v>
      </c>
      <c r="K6" s="493"/>
      <c r="L6" s="494"/>
      <c r="M6" s="494"/>
      <c r="N6" s="495"/>
      <c r="O6" s="552"/>
      <c r="P6" s="579"/>
      <c r="Q6" s="579"/>
      <c r="R6" s="579"/>
      <c r="S6" s="515" t="s">
        <v>13</v>
      </c>
      <c r="T6" s="516"/>
      <c r="U6" s="516"/>
      <c r="V6" s="516"/>
      <c r="W6" s="516"/>
      <c r="X6" s="516"/>
      <c r="Y6" s="516"/>
      <c r="Z6" s="517"/>
      <c r="AA6" s="515" t="s">
        <v>14</v>
      </c>
      <c r="AB6" s="516"/>
      <c r="AC6" s="516"/>
      <c r="AD6" s="516"/>
      <c r="AE6" s="516"/>
      <c r="AF6" s="516"/>
      <c r="AG6" s="516"/>
      <c r="AH6" s="517"/>
      <c r="AI6" s="515" t="s">
        <v>136</v>
      </c>
      <c r="AJ6" s="516"/>
      <c r="AK6" s="516"/>
      <c r="AL6" s="516"/>
      <c r="AM6" s="516"/>
      <c r="AN6" s="516"/>
      <c r="AO6" s="516"/>
      <c r="AP6" s="517"/>
    </row>
    <row r="7" spans="1:42" ht="8.25" customHeight="1" thickBot="1" x14ac:dyDescent="0.25">
      <c r="A7" s="547"/>
      <c r="B7" s="551"/>
      <c r="C7" s="552"/>
      <c r="D7" s="552"/>
      <c r="E7" s="489"/>
      <c r="F7" s="490"/>
      <c r="G7" s="491"/>
      <c r="H7" s="492"/>
      <c r="I7" s="542"/>
      <c r="J7" s="492"/>
      <c r="K7" s="493"/>
      <c r="L7" s="494"/>
      <c r="M7" s="494"/>
      <c r="N7" s="495"/>
      <c r="O7" s="552"/>
      <c r="P7" s="579"/>
      <c r="Q7" s="579"/>
      <c r="R7" s="579"/>
      <c r="S7" s="518"/>
      <c r="T7" s="519"/>
      <c r="U7" s="519"/>
      <c r="V7" s="519"/>
      <c r="W7" s="519"/>
      <c r="X7" s="519"/>
      <c r="Y7" s="519"/>
      <c r="Z7" s="520"/>
      <c r="AA7" s="518"/>
      <c r="AB7" s="519"/>
      <c r="AC7" s="519"/>
      <c r="AD7" s="519"/>
      <c r="AE7" s="519"/>
      <c r="AF7" s="519"/>
      <c r="AG7" s="519"/>
      <c r="AH7" s="520"/>
      <c r="AI7" s="518"/>
      <c r="AJ7" s="519"/>
      <c r="AK7" s="519"/>
      <c r="AL7" s="519"/>
      <c r="AM7" s="519"/>
      <c r="AN7" s="519"/>
      <c r="AO7" s="519"/>
      <c r="AP7" s="520"/>
    </row>
    <row r="8" spans="1:42" ht="18.75" customHeight="1" thickBot="1" x14ac:dyDescent="0.25">
      <c r="A8" s="547"/>
      <c r="B8" s="551"/>
      <c r="C8" s="552"/>
      <c r="D8" s="552"/>
      <c r="E8" s="489"/>
      <c r="F8" s="490"/>
      <c r="G8" s="491"/>
      <c r="H8" s="492"/>
      <c r="I8" s="542"/>
      <c r="J8" s="492"/>
      <c r="K8" s="493"/>
      <c r="L8" s="494"/>
      <c r="M8" s="494"/>
      <c r="N8" s="495"/>
      <c r="O8" s="552"/>
      <c r="P8" s="579"/>
      <c r="Q8" s="579"/>
      <c r="R8" s="579"/>
      <c r="S8" s="570" t="s">
        <v>15</v>
      </c>
      <c r="T8" s="571"/>
      <c r="U8" s="571"/>
      <c r="V8" s="572"/>
      <c r="W8" s="527" t="s">
        <v>10</v>
      </c>
      <c r="X8" s="528"/>
      <c r="Y8" s="528"/>
      <c r="Z8" s="529"/>
      <c r="AA8" s="564" t="s">
        <v>140</v>
      </c>
      <c r="AB8" s="565"/>
      <c r="AC8" s="565"/>
      <c r="AD8" s="566"/>
      <c r="AE8" s="527" t="s">
        <v>12</v>
      </c>
      <c r="AF8" s="528"/>
      <c r="AG8" s="528"/>
      <c r="AH8" s="529"/>
      <c r="AI8" s="521" t="s">
        <v>137</v>
      </c>
      <c r="AJ8" s="522"/>
      <c r="AK8" s="522"/>
      <c r="AL8" s="523"/>
      <c r="AM8" s="527" t="s">
        <v>138</v>
      </c>
      <c r="AN8" s="528"/>
      <c r="AO8" s="528"/>
      <c r="AP8" s="529"/>
    </row>
    <row r="9" spans="1:42" ht="6.75" customHeight="1" x14ac:dyDescent="0.2">
      <c r="A9" s="547"/>
      <c r="B9" s="551"/>
      <c r="C9" s="552"/>
      <c r="D9" s="552"/>
      <c r="E9" s="489"/>
      <c r="F9" s="490"/>
      <c r="G9" s="491"/>
      <c r="H9" s="492"/>
      <c r="I9" s="542"/>
      <c r="J9" s="492"/>
      <c r="K9" s="493"/>
      <c r="L9" s="494"/>
      <c r="M9" s="494"/>
      <c r="N9" s="495"/>
      <c r="O9" s="552"/>
      <c r="P9" s="552"/>
      <c r="Q9" s="552"/>
      <c r="R9" s="552"/>
      <c r="S9" s="573"/>
      <c r="T9" s="574"/>
      <c r="U9" s="574"/>
      <c r="V9" s="575"/>
      <c r="W9" s="530"/>
      <c r="X9" s="516"/>
      <c r="Y9" s="516"/>
      <c r="Z9" s="517"/>
      <c r="AA9" s="567"/>
      <c r="AB9" s="568"/>
      <c r="AC9" s="568"/>
      <c r="AD9" s="569"/>
      <c r="AE9" s="530"/>
      <c r="AF9" s="516"/>
      <c r="AG9" s="516"/>
      <c r="AH9" s="517"/>
      <c r="AI9" s="524"/>
      <c r="AJ9" s="525"/>
      <c r="AK9" s="525"/>
      <c r="AL9" s="526"/>
      <c r="AM9" s="530"/>
      <c r="AN9" s="516"/>
      <c r="AO9" s="516"/>
      <c r="AP9" s="517"/>
    </row>
    <row r="10" spans="1:42" ht="12.75" customHeight="1" x14ac:dyDescent="0.2">
      <c r="A10" s="547"/>
      <c r="B10" s="551"/>
      <c r="C10" s="552"/>
      <c r="D10" s="552"/>
      <c r="E10" s="489"/>
      <c r="F10" s="490"/>
      <c r="G10" s="491"/>
      <c r="H10" s="492"/>
      <c r="I10" s="542"/>
      <c r="J10" s="492"/>
      <c r="K10" s="493"/>
      <c r="L10" s="494"/>
      <c r="M10" s="494"/>
      <c r="N10" s="495"/>
      <c r="O10" s="544" t="s">
        <v>16</v>
      </c>
      <c r="P10" s="545" t="s">
        <v>17</v>
      </c>
      <c r="Q10" s="562" t="s">
        <v>18</v>
      </c>
      <c r="R10" s="563" t="s">
        <v>19</v>
      </c>
      <c r="S10" s="489" t="s">
        <v>20</v>
      </c>
      <c r="T10" s="489" t="s">
        <v>21</v>
      </c>
      <c r="U10" s="489" t="s">
        <v>22</v>
      </c>
      <c r="V10" s="556" t="s">
        <v>23</v>
      </c>
      <c r="W10" s="490" t="s">
        <v>20</v>
      </c>
      <c r="X10" s="490" t="s">
        <v>24</v>
      </c>
      <c r="Y10" s="490" t="s">
        <v>22</v>
      </c>
      <c r="Z10" s="496" t="s">
        <v>23</v>
      </c>
      <c r="AA10" s="559" t="s">
        <v>20</v>
      </c>
      <c r="AB10" s="555" t="s">
        <v>21</v>
      </c>
      <c r="AC10" s="555" t="s">
        <v>22</v>
      </c>
      <c r="AD10" s="555" t="s">
        <v>23</v>
      </c>
      <c r="AE10" s="490" t="s">
        <v>20</v>
      </c>
      <c r="AF10" s="490" t="s">
        <v>24</v>
      </c>
      <c r="AG10" s="490" t="s">
        <v>22</v>
      </c>
      <c r="AH10" s="496" t="s">
        <v>23</v>
      </c>
      <c r="AI10" s="531" t="s">
        <v>20</v>
      </c>
      <c r="AJ10" s="531" t="s">
        <v>24</v>
      </c>
      <c r="AK10" s="531" t="s">
        <v>22</v>
      </c>
      <c r="AL10" s="532" t="s">
        <v>23</v>
      </c>
      <c r="AM10" s="533" t="s">
        <v>20</v>
      </c>
      <c r="AN10" s="533" t="s">
        <v>24</v>
      </c>
      <c r="AO10" s="490" t="s">
        <v>22</v>
      </c>
      <c r="AP10" s="534" t="s">
        <v>23</v>
      </c>
    </row>
    <row r="11" spans="1:42" ht="13.5" customHeight="1" x14ac:dyDescent="0.2">
      <c r="A11" s="547"/>
      <c r="B11" s="551"/>
      <c r="C11" s="552"/>
      <c r="D11" s="552"/>
      <c r="E11" s="489"/>
      <c r="F11" s="490"/>
      <c r="G11" s="491"/>
      <c r="H11" s="492"/>
      <c r="I11" s="542"/>
      <c r="J11" s="492"/>
      <c r="K11" s="493"/>
      <c r="L11" s="494"/>
      <c r="M11" s="494"/>
      <c r="N11" s="495"/>
      <c r="O11" s="544"/>
      <c r="P11" s="545"/>
      <c r="Q11" s="562"/>
      <c r="R11" s="563"/>
      <c r="S11" s="489"/>
      <c r="T11" s="489"/>
      <c r="U11" s="489"/>
      <c r="V11" s="557"/>
      <c r="W11" s="490"/>
      <c r="X11" s="490"/>
      <c r="Y11" s="490"/>
      <c r="Z11" s="496"/>
      <c r="AA11" s="560"/>
      <c r="AB11" s="555"/>
      <c r="AC11" s="555"/>
      <c r="AD11" s="555"/>
      <c r="AE11" s="490"/>
      <c r="AF11" s="490"/>
      <c r="AG11" s="490"/>
      <c r="AH11" s="496"/>
      <c r="AI11" s="531"/>
      <c r="AJ11" s="531"/>
      <c r="AK11" s="531"/>
      <c r="AL11" s="532"/>
      <c r="AM11" s="533"/>
      <c r="AN11" s="533"/>
      <c r="AO11" s="490"/>
      <c r="AP11" s="534"/>
    </row>
    <row r="12" spans="1:42" ht="13.5" customHeight="1" x14ac:dyDescent="0.2">
      <c r="A12" s="547"/>
      <c r="B12" s="551"/>
      <c r="C12" s="552"/>
      <c r="D12" s="552"/>
      <c r="E12" s="489"/>
      <c r="F12" s="490"/>
      <c r="G12" s="491"/>
      <c r="H12" s="492"/>
      <c r="I12" s="542"/>
      <c r="J12" s="492"/>
      <c r="K12" s="493"/>
      <c r="L12" s="494"/>
      <c r="M12" s="494"/>
      <c r="N12" s="495"/>
      <c r="O12" s="544"/>
      <c r="P12" s="545"/>
      <c r="Q12" s="562"/>
      <c r="R12" s="563"/>
      <c r="S12" s="489"/>
      <c r="T12" s="489"/>
      <c r="U12" s="489"/>
      <c r="V12" s="557"/>
      <c r="W12" s="490"/>
      <c r="X12" s="490"/>
      <c r="Y12" s="490"/>
      <c r="Z12" s="496"/>
      <c r="AA12" s="560"/>
      <c r="AB12" s="555"/>
      <c r="AC12" s="555"/>
      <c r="AD12" s="555"/>
      <c r="AE12" s="490"/>
      <c r="AF12" s="490"/>
      <c r="AG12" s="490"/>
      <c r="AH12" s="496"/>
      <c r="AI12" s="531"/>
      <c r="AJ12" s="531"/>
      <c r="AK12" s="531"/>
      <c r="AL12" s="532"/>
      <c r="AM12" s="533"/>
      <c r="AN12" s="533"/>
      <c r="AO12" s="490"/>
      <c r="AP12" s="534"/>
    </row>
    <row r="13" spans="1:42" ht="78" customHeight="1" x14ac:dyDescent="0.2">
      <c r="A13" s="547"/>
      <c r="B13" s="551"/>
      <c r="C13" s="552"/>
      <c r="D13" s="552"/>
      <c r="E13" s="489"/>
      <c r="F13" s="490"/>
      <c r="G13" s="491"/>
      <c r="H13" s="492"/>
      <c r="I13" s="542"/>
      <c r="J13" s="492"/>
      <c r="K13" s="493"/>
      <c r="L13" s="494"/>
      <c r="M13" s="494"/>
      <c r="N13" s="495"/>
      <c r="O13" s="544"/>
      <c r="P13" s="545"/>
      <c r="Q13" s="562"/>
      <c r="R13" s="563"/>
      <c r="S13" s="489"/>
      <c r="T13" s="489"/>
      <c r="U13" s="489"/>
      <c r="V13" s="557"/>
      <c r="W13" s="490"/>
      <c r="X13" s="490"/>
      <c r="Y13" s="490"/>
      <c r="Z13" s="496"/>
      <c r="AA13" s="560"/>
      <c r="AB13" s="555"/>
      <c r="AC13" s="555"/>
      <c r="AD13" s="555"/>
      <c r="AE13" s="490"/>
      <c r="AF13" s="490"/>
      <c r="AG13" s="490"/>
      <c r="AH13" s="496"/>
      <c r="AI13" s="531"/>
      <c r="AJ13" s="531"/>
      <c r="AK13" s="531"/>
      <c r="AL13" s="532"/>
      <c r="AM13" s="533"/>
      <c r="AN13" s="533"/>
      <c r="AO13" s="490"/>
      <c r="AP13" s="534"/>
    </row>
    <row r="14" spans="1:42" ht="7.15" customHeight="1" x14ac:dyDescent="0.2">
      <c r="A14" s="547"/>
      <c r="B14" s="551"/>
      <c r="C14" s="552"/>
      <c r="D14" s="552"/>
      <c r="E14" s="489"/>
      <c r="F14" s="490"/>
      <c r="G14" s="491"/>
      <c r="H14" s="492"/>
      <c r="I14" s="542"/>
      <c r="J14" s="492"/>
      <c r="K14" s="493"/>
      <c r="L14" s="494"/>
      <c r="M14" s="494"/>
      <c r="N14" s="495"/>
      <c r="O14" s="544"/>
      <c r="P14" s="545"/>
      <c r="Q14" s="562"/>
      <c r="R14" s="563"/>
      <c r="S14" s="489"/>
      <c r="T14" s="489"/>
      <c r="U14" s="489"/>
      <c r="V14" s="557"/>
      <c r="W14" s="490"/>
      <c r="X14" s="490"/>
      <c r="Y14" s="490"/>
      <c r="Z14" s="496"/>
      <c r="AA14" s="560"/>
      <c r="AB14" s="555"/>
      <c r="AC14" s="555"/>
      <c r="AD14" s="555"/>
      <c r="AE14" s="490"/>
      <c r="AF14" s="490"/>
      <c r="AG14" s="490"/>
      <c r="AH14" s="496"/>
      <c r="AI14" s="531"/>
      <c r="AJ14" s="531"/>
      <c r="AK14" s="531"/>
      <c r="AL14" s="532"/>
      <c r="AM14" s="533"/>
      <c r="AN14" s="533"/>
      <c r="AO14" s="490"/>
      <c r="AP14" s="534"/>
    </row>
    <row r="15" spans="1:42" ht="13.15" hidden="1" customHeight="1" x14ac:dyDescent="0.2">
      <c r="A15" s="547"/>
      <c r="B15" s="551"/>
      <c r="C15" s="552"/>
      <c r="D15" s="552"/>
      <c r="E15" s="489"/>
      <c r="F15" s="490"/>
      <c r="G15" s="491"/>
      <c r="H15" s="492"/>
      <c r="I15" s="542"/>
      <c r="J15" s="492"/>
      <c r="K15" s="493"/>
      <c r="L15" s="494"/>
      <c r="M15" s="494"/>
      <c r="N15" s="495"/>
      <c r="O15" s="544"/>
      <c r="P15" s="545"/>
      <c r="Q15" s="562"/>
      <c r="R15" s="563"/>
      <c r="S15" s="489"/>
      <c r="T15" s="489"/>
      <c r="U15" s="489"/>
      <c r="V15" s="557"/>
      <c r="W15" s="490"/>
      <c r="X15" s="490"/>
      <c r="Y15" s="490"/>
      <c r="Z15" s="496"/>
      <c r="AA15" s="560"/>
      <c r="AB15" s="555"/>
      <c r="AC15" s="555"/>
      <c r="AD15" s="555"/>
      <c r="AE15" s="490"/>
      <c r="AF15" s="490"/>
      <c r="AG15" s="490"/>
      <c r="AH15" s="496"/>
      <c r="AI15" s="531"/>
      <c r="AJ15" s="531"/>
      <c r="AK15" s="531"/>
      <c r="AL15" s="532"/>
      <c r="AM15" s="533"/>
      <c r="AN15" s="533"/>
      <c r="AO15" s="490"/>
      <c r="AP15" s="534"/>
    </row>
    <row r="16" spans="1:42" ht="22.9" hidden="1" customHeight="1" x14ac:dyDescent="0.2">
      <c r="A16" s="548"/>
      <c r="B16" s="551"/>
      <c r="C16" s="552"/>
      <c r="D16" s="552"/>
      <c r="E16" s="489"/>
      <c r="F16" s="490"/>
      <c r="G16" s="491"/>
      <c r="H16" s="492"/>
      <c r="I16" s="542"/>
      <c r="J16" s="492"/>
      <c r="K16" s="493"/>
      <c r="L16" s="494"/>
      <c r="M16" s="494"/>
      <c r="N16" s="495"/>
      <c r="O16" s="544"/>
      <c r="P16" s="545"/>
      <c r="Q16" s="562"/>
      <c r="R16" s="563"/>
      <c r="S16" s="489"/>
      <c r="T16" s="489"/>
      <c r="U16" s="489"/>
      <c r="V16" s="557"/>
      <c r="W16" s="490"/>
      <c r="X16" s="490"/>
      <c r="Y16" s="490"/>
      <c r="Z16" s="496"/>
      <c r="AA16" s="560"/>
      <c r="AB16" s="555"/>
      <c r="AC16" s="555"/>
      <c r="AD16" s="555"/>
      <c r="AE16" s="490"/>
      <c r="AF16" s="490"/>
      <c r="AG16" s="490"/>
      <c r="AH16" s="496"/>
      <c r="AI16" s="531"/>
      <c r="AJ16" s="531"/>
      <c r="AK16" s="531"/>
      <c r="AL16" s="532"/>
      <c r="AM16" s="533"/>
      <c r="AN16" s="533"/>
      <c r="AO16" s="490"/>
      <c r="AP16" s="534"/>
    </row>
    <row r="17" spans="1:42" ht="22.9" customHeight="1" thickBot="1" x14ac:dyDescent="0.25">
      <c r="A17" s="301"/>
      <c r="B17" s="553"/>
      <c r="C17" s="554"/>
      <c r="D17" s="554"/>
      <c r="E17" s="489"/>
      <c r="F17" s="490"/>
      <c r="G17" s="491"/>
      <c r="H17" s="492"/>
      <c r="I17" s="543"/>
      <c r="J17" s="492"/>
      <c r="K17" s="493"/>
      <c r="L17" s="494"/>
      <c r="M17" s="494"/>
      <c r="N17" s="495"/>
      <c r="O17" s="544"/>
      <c r="P17" s="545"/>
      <c r="Q17" s="562"/>
      <c r="R17" s="563"/>
      <c r="S17" s="489"/>
      <c r="T17" s="489"/>
      <c r="U17" s="489"/>
      <c r="V17" s="558"/>
      <c r="W17" s="490"/>
      <c r="X17" s="490"/>
      <c r="Y17" s="490"/>
      <c r="Z17" s="496"/>
      <c r="AA17" s="561"/>
      <c r="AB17" s="555"/>
      <c r="AC17" s="555"/>
      <c r="AD17" s="555"/>
      <c r="AE17" s="490"/>
      <c r="AF17" s="490"/>
      <c r="AG17" s="490"/>
      <c r="AH17" s="496"/>
      <c r="AI17" s="531"/>
      <c r="AJ17" s="531"/>
      <c r="AK17" s="531"/>
      <c r="AL17" s="532"/>
      <c r="AM17" s="533"/>
      <c r="AN17" s="533"/>
      <c r="AO17" s="490"/>
      <c r="AP17" s="534"/>
    </row>
    <row r="18" spans="1:42" ht="13.15" customHeight="1" thickBot="1" x14ac:dyDescent="0.25">
      <c r="A18" s="3">
        <v>1</v>
      </c>
      <c r="B18" s="590">
        <v>2</v>
      </c>
      <c r="C18" s="591"/>
      <c r="D18" s="592"/>
      <c r="E18" s="380"/>
      <c r="F18" s="380"/>
      <c r="G18" s="596">
        <v>3</v>
      </c>
      <c r="H18" s="581"/>
      <c r="I18" s="581"/>
      <c r="J18" s="581"/>
      <c r="K18" s="593">
        <v>4</v>
      </c>
      <c r="L18" s="594"/>
      <c r="M18" s="594"/>
      <c r="N18" s="595"/>
      <c r="O18" s="589">
        <v>5</v>
      </c>
      <c r="P18" s="589"/>
      <c r="Q18" s="589"/>
      <c r="R18" s="589"/>
      <c r="S18" s="586">
        <v>6</v>
      </c>
      <c r="T18" s="587"/>
      <c r="U18" s="588"/>
      <c r="V18" s="432"/>
      <c r="W18" s="580">
        <v>7</v>
      </c>
      <c r="X18" s="581"/>
      <c r="Y18" s="582"/>
      <c r="Z18" s="433"/>
      <c r="AA18" s="583">
        <v>6</v>
      </c>
      <c r="AB18" s="584"/>
      <c r="AC18" s="585"/>
      <c r="AD18" s="434"/>
      <c r="AE18" s="580">
        <v>7</v>
      </c>
      <c r="AF18" s="581"/>
      <c r="AG18" s="582"/>
      <c r="AH18" s="433"/>
      <c r="AI18" s="535">
        <v>8</v>
      </c>
      <c r="AJ18" s="536"/>
      <c r="AK18" s="537"/>
      <c r="AL18" s="435"/>
      <c r="AM18" s="538">
        <v>9</v>
      </c>
      <c r="AN18" s="539"/>
      <c r="AO18" s="540"/>
      <c r="AP18" s="436"/>
    </row>
    <row r="19" spans="1:42" ht="18.600000000000001" customHeight="1" thickBot="1" x14ac:dyDescent="0.3">
      <c r="A19" s="451" t="s">
        <v>169</v>
      </c>
      <c r="B19" s="463" t="s">
        <v>170</v>
      </c>
      <c r="C19" s="464"/>
      <c r="D19" s="464"/>
      <c r="E19" s="452"/>
      <c r="F19" s="452"/>
      <c r="G19" s="452"/>
      <c r="H19" s="452"/>
      <c r="I19" s="452"/>
      <c r="J19" s="452"/>
      <c r="K19" s="424">
        <f>SUM(L19:M19)</f>
        <v>1476</v>
      </c>
      <c r="L19" s="424">
        <f>SUM(L20:L33)</f>
        <v>86</v>
      </c>
      <c r="M19" s="424">
        <f>SUM(M20:M33)</f>
        <v>1390</v>
      </c>
      <c r="N19" s="424">
        <f>SUM(N20:N33)</f>
        <v>1066</v>
      </c>
      <c r="O19" s="438">
        <f>SUM(O20:O33)</f>
        <v>1366</v>
      </c>
      <c r="P19" s="438">
        <f t="shared" ref="P19:R19" si="0">SUM(P20:P33)</f>
        <v>0</v>
      </c>
      <c r="Q19" s="438">
        <f t="shared" si="0"/>
        <v>0</v>
      </c>
      <c r="R19" s="455">
        <f t="shared" si="0"/>
        <v>24</v>
      </c>
      <c r="S19" s="382">
        <f>SUM(S20:S33)</f>
        <v>102</v>
      </c>
      <c r="T19" s="382">
        <f t="shared" ref="T19:Z19" si="1">SUM(T20:T33)</f>
        <v>504</v>
      </c>
      <c r="U19" s="382">
        <f t="shared" si="1"/>
        <v>6</v>
      </c>
      <c r="V19" s="382">
        <f t="shared" si="1"/>
        <v>0</v>
      </c>
      <c r="W19" s="456">
        <f t="shared" si="1"/>
        <v>198</v>
      </c>
      <c r="X19" s="456">
        <f t="shared" si="1"/>
        <v>562</v>
      </c>
      <c r="Y19" s="456">
        <f t="shared" si="1"/>
        <v>80</v>
      </c>
      <c r="Z19" s="456">
        <f t="shared" si="1"/>
        <v>24</v>
      </c>
      <c r="AA19" s="439"/>
      <c r="AB19" s="439"/>
      <c r="AC19" s="439"/>
      <c r="AD19" s="439"/>
      <c r="AE19" s="381"/>
      <c r="AF19" s="381"/>
      <c r="AG19" s="381"/>
      <c r="AH19" s="381"/>
      <c r="AI19" s="440"/>
      <c r="AJ19" s="440"/>
      <c r="AK19" s="440"/>
      <c r="AL19" s="440"/>
      <c r="AM19" s="441"/>
      <c r="AN19" s="441"/>
      <c r="AO19" s="441"/>
      <c r="AP19" s="441"/>
    </row>
    <row r="20" spans="1:42" ht="20.25" customHeight="1" thickBot="1" x14ac:dyDescent="0.3">
      <c r="A20" s="403" t="s">
        <v>141</v>
      </c>
      <c r="B20" s="468" t="s">
        <v>142</v>
      </c>
      <c r="C20" s="468"/>
      <c r="D20" s="468"/>
      <c r="E20" s="412"/>
      <c r="F20" s="405" t="s">
        <v>44</v>
      </c>
      <c r="G20" s="453"/>
      <c r="H20" s="437"/>
      <c r="I20" s="454"/>
      <c r="J20" s="437"/>
      <c r="K20" s="442">
        <f>L20+M20</f>
        <v>78</v>
      </c>
      <c r="L20" s="442">
        <v>12</v>
      </c>
      <c r="M20" s="442">
        <f>O20+R20</f>
        <v>66</v>
      </c>
      <c r="N20" s="442">
        <f t="shared" ref="N20:N33" si="2">T20+X20</f>
        <v>60</v>
      </c>
      <c r="O20" s="443">
        <f t="shared" ref="O20:O33" si="3">S20+T20+W20+X20</f>
        <v>60</v>
      </c>
      <c r="P20" s="417"/>
      <c r="Q20" s="417"/>
      <c r="R20" s="444">
        <v>6</v>
      </c>
      <c r="S20" s="420"/>
      <c r="T20" s="420">
        <v>16</v>
      </c>
      <c r="U20" s="420"/>
      <c r="V20" s="420"/>
      <c r="W20" s="417"/>
      <c r="X20" s="417">
        <v>44</v>
      </c>
      <c r="Y20" s="417">
        <v>12</v>
      </c>
      <c r="Z20" s="417">
        <v>6</v>
      </c>
      <c r="AA20" s="377"/>
      <c r="AB20" s="425"/>
      <c r="AC20" s="426"/>
      <c r="AD20" s="377"/>
      <c r="AE20" s="376"/>
      <c r="AF20" s="375"/>
      <c r="AG20" s="427"/>
      <c r="AH20" s="376"/>
      <c r="AI20" s="378"/>
      <c r="AJ20" s="428"/>
      <c r="AK20" s="429"/>
      <c r="AL20" s="378"/>
      <c r="AM20" s="379"/>
      <c r="AN20" s="430"/>
      <c r="AO20" s="431"/>
      <c r="AP20" s="379"/>
    </row>
    <row r="21" spans="1:42" ht="20.25" customHeight="1" thickBot="1" x14ac:dyDescent="0.3">
      <c r="A21" s="406" t="s">
        <v>143</v>
      </c>
      <c r="B21" s="457" t="s">
        <v>144</v>
      </c>
      <c r="C21" s="458"/>
      <c r="D21" s="459"/>
      <c r="E21" s="413"/>
      <c r="F21" s="408" t="s">
        <v>29</v>
      </c>
      <c r="G21" s="415"/>
      <c r="H21" s="381"/>
      <c r="I21" s="416"/>
      <c r="J21" s="381"/>
      <c r="K21" s="445">
        <f t="shared" ref="K21:K33" si="4">L21+M21</f>
        <v>108</v>
      </c>
      <c r="L21" s="445">
        <v>8</v>
      </c>
      <c r="M21" s="445">
        <f t="shared" ref="M21:M33" si="5">O21+R21</f>
        <v>100</v>
      </c>
      <c r="N21" s="445">
        <f t="shared" si="2"/>
        <v>0</v>
      </c>
      <c r="O21" s="446">
        <f t="shared" si="3"/>
        <v>100</v>
      </c>
      <c r="P21" s="418"/>
      <c r="Q21" s="418"/>
      <c r="R21" s="447"/>
      <c r="S21" s="421">
        <v>34</v>
      </c>
      <c r="T21" s="421"/>
      <c r="U21" s="421"/>
      <c r="V21" s="421"/>
      <c r="W21" s="418">
        <v>66</v>
      </c>
      <c r="X21" s="418"/>
      <c r="Y21" s="418">
        <v>8</v>
      </c>
      <c r="Z21" s="418"/>
      <c r="AA21" s="311"/>
      <c r="AB21" s="372"/>
      <c r="AC21" s="312"/>
      <c r="AD21" s="311"/>
      <c r="AE21" s="304"/>
      <c r="AF21" s="325"/>
      <c r="AG21" s="305"/>
      <c r="AH21" s="304"/>
      <c r="AI21" s="309"/>
      <c r="AJ21" s="373"/>
      <c r="AK21" s="310"/>
      <c r="AL21" s="309"/>
      <c r="AM21" s="307"/>
      <c r="AN21" s="374"/>
      <c r="AO21" s="308"/>
      <c r="AP21" s="307"/>
    </row>
    <row r="22" spans="1:42" ht="20.25" customHeight="1" thickBot="1" x14ac:dyDescent="0.3">
      <c r="A22" s="406" t="s">
        <v>145</v>
      </c>
      <c r="B22" s="457" t="s">
        <v>146</v>
      </c>
      <c r="C22" s="458"/>
      <c r="D22" s="459"/>
      <c r="E22" s="413"/>
      <c r="F22" s="408" t="s">
        <v>29</v>
      </c>
      <c r="G22" s="415"/>
      <c r="H22" s="381"/>
      <c r="I22" s="416"/>
      <c r="J22" s="381"/>
      <c r="K22" s="445">
        <f t="shared" si="4"/>
        <v>74</v>
      </c>
      <c r="L22" s="445">
        <v>0</v>
      </c>
      <c r="M22" s="445">
        <f t="shared" si="5"/>
        <v>74</v>
      </c>
      <c r="N22" s="445">
        <f t="shared" si="2"/>
        <v>74</v>
      </c>
      <c r="O22" s="446">
        <f t="shared" si="3"/>
        <v>74</v>
      </c>
      <c r="P22" s="418"/>
      <c r="Q22" s="418"/>
      <c r="R22" s="447"/>
      <c r="S22" s="421"/>
      <c r="T22" s="421">
        <v>34</v>
      </c>
      <c r="U22" s="421"/>
      <c r="V22" s="421"/>
      <c r="W22" s="418"/>
      <c r="X22" s="418">
        <v>40</v>
      </c>
      <c r="Y22" s="418"/>
      <c r="Z22" s="418"/>
      <c r="AA22" s="311"/>
      <c r="AB22" s="372"/>
      <c r="AC22" s="312"/>
      <c r="AD22" s="311"/>
      <c r="AE22" s="304"/>
      <c r="AF22" s="325"/>
      <c r="AG22" s="305"/>
      <c r="AH22" s="304"/>
      <c r="AI22" s="309"/>
      <c r="AJ22" s="373"/>
      <c r="AK22" s="310"/>
      <c r="AL22" s="309"/>
      <c r="AM22" s="307"/>
      <c r="AN22" s="374"/>
      <c r="AO22" s="308"/>
      <c r="AP22" s="307"/>
    </row>
    <row r="23" spans="1:42" ht="20.25" customHeight="1" thickBot="1" x14ac:dyDescent="0.3">
      <c r="A23" s="406" t="s">
        <v>147</v>
      </c>
      <c r="B23" s="457" t="s">
        <v>148</v>
      </c>
      <c r="C23" s="458"/>
      <c r="D23" s="459"/>
      <c r="E23" s="413"/>
      <c r="F23" s="408" t="s">
        <v>44</v>
      </c>
      <c r="G23" s="415"/>
      <c r="H23" s="381"/>
      <c r="I23" s="416"/>
      <c r="J23" s="381"/>
      <c r="K23" s="445">
        <f t="shared" si="4"/>
        <v>224</v>
      </c>
      <c r="L23" s="445">
        <v>16</v>
      </c>
      <c r="M23" s="445">
        <f t="shared" si="5"/>
        <v>208</v>
      </c>
      <c r="N23" s="445">
        <f t="shared" si="2"/>
        <v>202</v>
      </c>
      <c r="O23" s="446">
        <f t="shared" si="3"/>
        <v>202</v>
      </c>
      <c r="P23" s="418"/>
      <c r="Q23" s="418"/>
      <c r="R23" s="447">
        <v>6</v>
      </c>
      <c r="S23" s="421"/>
      <c r="T23" s="421">
        <v>82</v>
      </c>
      <c r="U23" s="421"/>
      <c r="V23" s="421"/>
      <c r="W23" s="418"/>
      <c r="X23" s="418">
        <v>120</v>
      </c>
      <c r="Y23" s="418">
        <v>16</v>
      </c>
      <c r="Z23" s="418">
        <v>6</v>
      </c>
      <c r="AA23" s="311"/>
      <c r="AB23" s="372"/>
      <c r="AC23" s="312"/>
      <c r="AD23" s="311"/>
      <c r="AE23" s="304"/>
      <c r="AF23" s="325"/>
      <c r="AG23" s="305"/>
      <c r="AH23" s="304"/>
      <c r="AI23" s="309"/>
      <c r="AJ23" s="373"/>
      <c r="AK23" s="310"/>
      <c r="AL23" s="309"/>
      <c r="AM23" s="307"/>
      <c r="AN23" s="374"/>
      <c r="AO23" s="308"/>
      <c r="AP23" s="307"/>
    </row>
    <row r="24" spans="1:42" ht="20.25" customHeight="1" thickBot="1" x14ac:dyDescent="0.3">
      <c r="A24" s="406" t="s">
        <v>149</v>
      </c>
      <c r="B24" s="457" t="s">
        <v>150</v>
      </c>
      <c r="C24" s="458"/>
      <c r="D24" s="459"/>
      <c r="E24" s="413"/>
      <c r="F24" s="408" t="s">
        <v>29</v>
      </c>
      <c r="G24" s="415"/>
      <c r="H24" s="381"/>
      <c r="I24" s="416"/>
      <c r="J24" s="381"/>
      <c r="K24" s="445">
        <f t="shared" si="4"/>
        <v>132</v>
      </c>
      <c r="L24" s="445">
        <v>0</v>
      </c>
      <c r="M24" s="445">
        <f t="shared" si="5"/>
        <v>132</v>
      </c>
      <c r="N24" s="445">
        <f t="shared" si="2"/>
        <v>132</v>
      </c>
      <c r="O24" s="446">
        <f t="shared" si="3"/>
        <v>132</v>
      </c>
      <c r="P24" s="418"/>
      <c r="Q24" s="418"/>
      <c r="R24" s="447"/>
      <c r="S24" s="421"/>
      <c r="T24" s="421">
        <v>68</v>
      </c>
      <c r="U24" s="421"/>
      <c r="V24" s="421"/>
      <c r="W24" s="418"/>
      <c r="X24" s="418">
        <v>64</v>
      </c>
      <c r="Y24" s="418"/>
      <c r="Z24" s="418"/>
      <c r="AA24" s="311"/>
      <c r="AB24" s="372"/>
      <c r="AC24" s="312"/>
      <c r="AD24" s="311"/>
      <c r="AE24" s="304"/>
      <c r="AF24" s="325"/>
      <c r="AG24" s="305"/>
      <c r="AH24" s="304"/>
      <c r="AI24" s="309"/>
      <c r="AJ24" s="373"/>
      <c r="AK24" s="310"/>
      <c r="AL24" s="309"/>
      <c r="AM24" s="307"/>
      <c r="AN24" s="374"/>
      <c r="AO24" s="308"/>
      <c r="AP24" s="307"/>
    </row>
    <row r="25" spans="1:42" ht="20.25" customHeight="1" thickBot="1" x14ac:dyDescent="0.3">
      <c r="A25" s="406" t="s">
        <v>151</v>
      </c>
      <c r="B25" s="457" t="s">
        <v>152</v>
      </c>
      <c r="C25" s="458"/>
      <c r="D25" s="459"/>
      <c r="E25" s="413"/>
      <c r="F25" s="408" t="s">
        <v>29</v>
      </c>
      <c r="G25" s="415"/>
      <c r="H25" s="381"/>
      <c r="I25" s="416"/>
      <c r="J25" s="381"/>
      <c r="K25" s="445">
        <f t="shared" si="4"/>
        <v>136</v>
      </c>
      <c r="L25" s="445">
        <v>14</v>
      </c>
      <c r="M25" s="445">
        <f t="shared" si="5"/>
        <v>122</v>
      </c>
      <c r="N25" s="445">
        <f t="shared" si="2"/>
        <v>0</v>
      </c>
      <c r="O25" s="446">
        <f t="shared" si="3"/>
        <v>122</v>
      </c>
      <c r="P25" s="418"/>
      <c r="Q25" s="418"/>
      <c r="R25" s="447"/>
      <c r="S25" s="421">
        <v>34</v>
      </c>
      <c r="T25" s="421"/>
      <c r="U25" s="421"/>
      <c r="V25" s="421"/>
      <c r="W25" s="418">
        <v>88</v>
      </c>
      <c r="X25" s="418"/>
      <c r="Y25" s="418">
        <v>14</v>
      </c>
      <c r="Z25" s="418"/>
      <c r="AA25" s="311"/>
      <c r="AB25" s="372"/>
      <c r="AC25" s="312"/>
      <c r="AD25" s="311"/>
      <c r="AE25" s="304"/>
      <c r="AF25" s="325"/>
      <c r="AG25" s="305"/>
      <c r="AH25" s="304"/>
      <c r="AI25" s="309"/>
      <c r="AJ25" s="373"/>
      <c r="AK25" s="310"/>
      <c r="AL25" s="309"/>
      <c r="AM25" s="307"/>
      <c r="AN25" s="374"/>
      <c r="AO25" s="308"/>
      <c r="AP25" s="307"/>
    </row>
    <row r="26" spans="1:42" ht="20.25" customHeight="1" thickBot="1" x14ac:dyDescent="0.3">
      <c r="A26" s="406" t="s">
        <v>153</v>
      </c>
      <c r="B26" s="457" t="s">
        <v>154</v>
      </c>
      <c r="C26" s="458"/>
      <c r="D26" s="459"/>
      <c r="E26" s="413"/>
      <c r="F26" s="408" t="s">
        <v>29</v>
      </c>
      <c r="G26" s="415"/>
      <c r="H26" s="381"/>
      <c r="I26" s="416"/>
      <c r="J26" s="381"/>
      <c r="K26" s="445">
        <f t="shared" si="4"/>
        <v>78</v>
      </c>
      <c r="L26" s="445">
        <v>0</v>
      </c>
      <c r="M26" s="445">
        <f t="shared" si="5"/>
        <v>78</v>
      </c>
      <c r="N26" s="445">
        <f t="shared" si="2"/>
        <v>0</v>
      </c>
      <c r="O26" s="446">
        <f t="shared" si="3"/>
        <v>78</v>
      </c>
      <c r="P26" s="418"/>
      <c r="Q26" s="418"/>
      <c r="R26" s="447"/>
      <c r="S26" s="421">
        <v>34</v>
      </c>
      <c r="T26" s="421"/>
      <c r="U26" s="421"/>
      <c r="V26" s="421"/>
      <c r="W26" s="418">
        <v>44</v>
      </c>
      <c r="X26" s="418"/>
      <c r="Y26" s="418"/>
      <c r="Z26" s="418"/>
      <c r="AA26" s="311"/>
      <c r="AB26" s="372"/>
      <c r="AC26" s="312"/>
      <c r="AD26" s="311"/>
      <c r="AE26" s="304"/>
      <c r="AF26" s="325"/>
      <c r="AG26" s="305"/>
      <c r="AH26" s="304"/>
      <c r="AI26" s="309"/>
      <c r="AJ26" s="373"/>
      <c r="AK26" s="310"/>
      <c r="AL26" s="309"/>
      <c r="AM26" s="307"/>
      <c r="AN26" s="374"/>
      <c r="AO26" s="308"/>
      <c r="AP26" s="307"/>
    </row>
    <row r="27" spans="1:42" ht="20.25" customHeight="1" thickBot="1" x14ac:dyDescent="0.3">
      <c r="A27" s="406" t="s">
        <v>155</v>
      </c>
      <c r="B27" s="457" t="s">
        <v>156</v>
      </c>
      <c r="C27" s="458"/>
      <c r="D27" s="459"/>
      <c r="E27" s="413"/>
      <c r="F27" s="408" t="s">
        <v>29</v>
      </c>
      <c r="G27" s="415"/>
      <c r="H27" s="381"/>
      <c r="I27" s="416"/>
      <c r="J27" s="381"/>
      <c r="K27" s="445">
        <f t="shared" si="4"/>
        <v>76</v>
      </c>
      <c r="L27" s="445">
        <v>0</v>
      </c>
      <c r="M27" s="445">
        <f t="shared" si="5"/>
        <v>76</v>
      </c>
      <c r="N27" s="445">
        <f t="shared" si="2"/>
        <v>76</v>
      </c>
      <c r="O27" s="446">
        <f t="shared" si="3"/>
        <v>76</v>
      </c>
      <c r="P27" s="418"/>
      <c r="Q27" s="418"/>
      <c r="R27" s="447"/>
      <c r="S27" s="421"/>
      <c r="T27" s="421">
        <v>34</v>
      </c>
      <c r="U27" s="421"/>
      <c r="V27" s="421"/>
      <c r="W27" s="418"/>
      <c r="X27" s="418">
        <v>42</v>
      </c>
      <c r="Y27" s="418"/>
      <c r="Z27" s="418"/>
      <c r="AA27" s="311"/>
      <c r="AB27" s="372"/>
      <c r="AC27" s="312"/>
      <c r="AD27" s="311"/>
      <c r="AE27" s="304"/>
      <c r="AF27" s="325"/>
      <c r="AG27" s="305"/>
      <c r="AH27" s="304"/>
      <c r="AI27" s="309"/>
      <c r="AJ27" s="373"/>
      <c r="AK27" s="310"/>
      <c r="AL27" s="309"/>
      <c r="AM27" s="307"/>
      <c r="AN27" s="374"/>
      <c r="AO27" s="308"/>
      <c r="AP27" s="307"/>
    </row>
    <row r="28" spans="1:42" ht="20.25" customHeight="1" thickBot="1" x14ac:dyDescent="0.3">
      <c r="A28" s="406" t="s">
        <v>157</v>
      </c>
      <c r="B28" s="457" t="s">
        <v>158</v>
      </c>
      <c r="C28" s="458"/>
      <c r="D28" s="459"/>
      <c r="E28" s="413"/>
      <c r="F28" s="408" t="s">
        <v>29</v>
      </c>
      <c r="G28" s="415"/>
      <c r="H28" s="381"/>
      <c r="I28" s="416"/>
      <c r="J28" s="381"/>
      <c r="K28" s="445">
        <f t="shared" si="4"/>
        <v>108</v>
      </c>
      <c r="L28" s="445">
        <v>0</v>
      </c>
      <c r="M28" s="445">
        <f t="shared" si="5"/>
        <v>108</v>
      </c>
      <c r="N28" s="445">
        <f t="shared" si="2"/>
        <v>108</v>
      </c>
      <c r="O28" s="446">
        <f t="shared" si="3"/>
        <v>108</v>
      </c>
      <c r="P28" s="418"/>
      <c r="Q28" s="418"/>
      <c r="R28" s="447"/>
      <c r="S28" s="421"/>
      <c r="T28" s="421">
        <v>66</v>
      </c>
      <c r="U28" s="421"/>
      <c r="V28" s="421"/>
      <c r="W28" s="418"/>
      <c r="X28" s="418">
        <v>42</v>
      </c>
      <c r="Y28" s="418"/>
      <c r="Z28" s="418"/>
      <c r="AA28" s="311"/>
      <c r="AB28" s="372"/>
      <c r="AC28" s="312"/>
      <c r="AD28" s="311"/>
      <c r="AE28" s="304"/>
      <c r="AF28" s="325"/>
      <c r="AG28" s="305"/>
      <c r="AH28" s="304"/>
      <c r="AI28" s="309"/>
      <c r="AJ28" s="373"/>
      <c r="AK28" s="310"/>
      <c r="AL28" s="309"/>
      <c r="AM28" s="307"/>
      <c r="AN28" s="374"/>
      <c r="AO28" s="308"/>
      <c r="AP28" s="307"/>
    </row>
    <row r="29" spans="1:42" ht="20.25" customHeight="1" thickBot="1" x14ac:dyDescent="0.3">
      <c r="A29" s="406" t="s">
        <v>159</v>
      </c>
      <c r="B29" s="457" t="s">
        <v>160</v>
      </c>
      <c r="C29" s="458"/>
      <c r="D29" s="459"/>
      <c r="E29" s="413"/>
      <c r="F29" s="408" t="s">
        <v>44</v>
      </c>
      <c r="G29" s="415"/>
      <c r="H29" s="381"/>
      <c r="I29" s="416"/>
      <c r="J29" s="381"/>
      <c r="K29" s="445">
        <f t="shared" si="4"/>
        <v>140</v>
      </c>
      <c r="L29" s="445">
        <v>18</v>
      </c>
      <c r="M29" s="445">
        <f t="shared" si="5"/>
        <v>122</v>
      </c>
      <c r="N29" s="445">
        <f t="shared" si="2"/>
        <v>116</v>
      </c>
      <c r="O29" s="446">
        <f t="shared" si="3"/>
        <v>116</v>
      </c>
      <c r="P29" s="418"/>
      <c r="Q29" s="418"/>
      <c r="R29" s="447">
        <v>6</v>
      </c>
      <c r="S29" s="421"/>
      <c r="T29" s="421">
        <v>50</v>
      </c>
      <c r="U29" s="421"/>
      <c r="V29" s="421"/>
      <c r="W29" s="418"/>
      <c r="X29" s="418">
        <v>66</v>
      </c>
      <c r="Y29" s="418">
        <v>18</v>
      </c>
      <c r="Z29" s="418">
        <v>6</v>
      </c>
      <c r="AA29" s="311"/>
      <c r="AB29" s="372"/>
      <c r="AC29" s="312"/>
      <c r="AD29" s="311"/>
      <c r="AE29" s="304"/>
      <c r="AF29" s="325"/>
      <c r="AG29" s="305"/>
      <c r="AH29" s="304"/>
      <c r="AI29" s="309"/>
      <c r="AJ29" s="373"/>
      <c r="AK29" s="310"/>
      <c r="AL29" s="309"/>
      <c r="AM29" s="307"/>
      <c r="AN29" s="374"/>
      <c r="AO29" s="308"/>
      <c r="AP29" s="307"/>
    </row>
    <row r="30" spans="1:42" ht="20.25" customHeight="1" thickBot="1" x14ac:dyDescent="0.3">
      <c r="A30" s="406" t="s">
        <v>161</v>
      </c>
      <c r="B30" s="457" t="s">
        <v>162</v>
      </c>
      <c r="C30" s="458"/>
      <c r="D30" s="459"/>
      <c r="E30" s="413"/>
      <c r="F30" s="408" t="s">
        <v>44</v>
      </c>
      <c r="G30" s="415"/>
      <c r="H30" s="381"/>
      <c r="I30" s="416"/>
      <c r="J30" s="381"/>
      <c r="K30" s="445">
        <f t="shared" si="4"/>
        <v>142</v>
      </c>
      <c r="L30" s="445">
        <v>18</v>
      </c>
      <c r="M30" s="445">
        <f t="shared" si="5"/>
        <v>124</v>
      </c>
      <c r="N30" s="445">
        <f t="shared" si="2"/>
        <v>118</v>
      </c>
      <c r="O30" s="446">
        <f t="shared" si="3"/>
        <v>118</v>
      </c>
      <c r="P30" s="418"/>
      <c r="Q30" s="418"/>
      <c r="R30" s="447">
        <v>6</v>
      </c>
      <c r="S30" s="421"/>
      <c r="T30" s="421">
        <v>52</v>
      </c>
      <c r="U30" s="421">
        <v>6</v>
      </c>
      <c r="V30" s="421"/>
      <c r="W30" s="418"/>
      <c r="X30" s="418">
        <v>66</v>
      </c>
      <c r="Y30" s="418">
        <v>12</v>
      </c>
      <c r="Z30" s="418">
        <v>6</v>
      </c>
      <c r="AA30" s="311"/>
      <c r="AB30" s="372"/>
      <c r="AC30" s="312"/>
      <c r="AD30" s="311"/>
      <c r="AE30" s="304"/>
      <c r="AF30" s="325"/>
      <c r="AG30" s="305"/>
      <c r="AH30" s="304"/>
      <c r="AI30" s="309"/>
      <c r="AJ30" s="373"/>
      <c r="AK30" s="310"/>
      <c r="AL30" s="309"/>
      <c r="AM30" s="307"/>
      <c r="AN30" s="374"/>
      <c r="AO30" s="308"/>
      <c r="AP30" s="307"/>
    </row>
    <row r="31" spans="1:42" ht="20.25" customHeight="1" thickBot="1" x14ac:dyDescent="0.3">
      <c r="A31" s="406" t="s">
        <v>163</v>
      </c>
      <c r="B31" s="457" t="s">
        <v>35</v>
      </c>
      <c r="C31" s="458"/>
      <c r="D31" s="459"/>
      <c r="E31" s="413" t="s">
        <v>164</v>
      </c>
      <c r="F31" s="408" t="s">
        <v>29</v>
      </c>
      <c r="G31" s="415"/>
      <c r="H31" s="381"/>
      <c r="I31" s="416"/>
      <c r="J31" s="381"/>
      <c r="K31" s="445">
        <f t="shared" si="4"/>
        <v>78</v>
      </c>
      <c r="L31" s="445">
        <v>0</v>
      </c>
      <c r="M31" s="445">
        <f t="shared" si="5"/>
        <v>78</v>
      </c>
      <c r="N31" s="445">
        <f t="shared" si="2"/>
        <v>78</v>
      </c>
      <c r="O31" s="446">
        <f t="shared" si="3"/>
        <v>78</v>
      </c>
      <c r="P31" s="418"/>
      <c r="Q31" s="418"/>
      <c r="R31" s="447"/>
      <c r="S31" s="421"/>
      <c r="T31" s="421">
        <v>34</v>
      </c>
      <c r="U31" s="421"/>
      <c r="V31" s="421"/>
      <c r="W31" s="418"/>
      <c r="X31" s="418">
        <v>44</v>
      </c>
      <c r="Y31" s="418"/>
      <c r="Z31" s="418"/>
      <c r="AA31" s="311"/>
      <c r="AB31" s="372"/>
      <c r="AC31" s="312"/>
      <c r="AD31" s="311"/>
      <c r="AE31" s="304"/>
      <c r="AF31" s="325"/>
      <c r="AG31" s="305"/>
      <c r="AH31" s="304"/>
      <c r="AI31" s="309"/>
      <c r="AJ31" s="373"/>
      <c r="AK31" s="310"/>
      <c r="AL31" s="309"/>
      <c r="AM31" s="307"/>
      <c r="AN31" s="374"/>
      <c r="AO31" s="308"/>
      <c r="AP31" s="307"/>
    </row>
    <row r="32" spans="1:42" ht="35.25" customHeight="1" thickBot="1" x14ac:dyDescent="0.3">
      <c r="A32" s="406" t="s">
        <v>165</v>
      </c>
      <c r="B32" s="460" t="s">
        <v>171</v>
      </c>
      <c r="C32" s="461"/>
      <c r="D32" s="462"/>
      <c r="E32" s="413"/>
      <c r="F32" s="408" t="s">
        <v>29</v>
      </c>
      <c r="G32" s="415"/>
      <c r="H32" s="381"/>
      <c r="I32" s="416"/>
      <c r="J32" s="381"/>
      <c r="K32" s="445">
        <f t="shared" si="4"/>
        <v>68</v>
      </c>
      <c r="L32" s="445">
        <v>0</v>
      </c>
      <c r="M32" s="445">
        <f t="shared" si="5"/>
        <v>68</v>
      </c>
      <c r="N32" s="445">
        <f t="shared" si="2"/>
        <v>68</v>
      </c>
      <c r="O32" s="446">
        <f t="shared" si="3"/>
        <v>68</v>
      </c>
      <c r="P32" s="418"/>
      <c r="Q32" s="418"/>
      <c r="R32" s="447"/>
      <c r="S32" s="421"/>
      <c r="T32" s="421">
        <v>34</v>
      </c>
      <c r="U32" s="421"/>
      <c r="V32" s="421"/>
      <c r="W32" s="418"/>
      <c r="X32" s="418">
        <v>34</v>
      </c>
      <c r="Y32" s="418"/>
      <c r="Z32" s="418"/>
      <c r="AA32" s="311"/>
      <c r="AB32" s="372"/>
      <c r="AC32" s="312"/>
      <c r="AD32" s="311"/>
      <c r="AE32" s="304"/>
      <c r="AF32" s="325"/>
      <c r="AG32" s="305"/>
      <c r="AH32" s="304"/>
      <c r="AI32" s="309"/>
      <c r="AJ32" s="373"/>
      <c r="AK32" s="310"/>
      <c r="AL32" s="309"/>
      <c r="AM32" s="307"/>
      <c r="AN32" s="374"/>
      <c r="AO32" s="308"/>
      <c r="AP32" s="307"/>
    </row>
    <row r="33" spans="1:42" ht="20.25" customHeight="1" thickBot="1" x14ac:dyDescent="0.3">
      <c r="A33" s="409" t="s">
        <v>167</v>
      </c>
      <c r="B33" s="465" t="s">
        <v>168</v>
      </c>
      <c r="C33" s="466"/>
      <c r="D33" s="467"/>
      <c r="E33" s="414" t="s">
        <v>29</v>
      </c>
      <c r="F33" s="411"/>
      <c r="G33" s="415"/>
      <c r="H33" s="381"/>
      <c r="I33" s="416"/>
      <c r="J33" s="381"/>
      <c r="K33" s="448">
        <f t="shared" si="4"/>
        <v>34</v>
      </c>
      <c r="L33" s="448">
        <v>0</v>
      </c>
      <c r="M33" s="448">
        <f t="shared" si="5"/>
        <v>34</v>
      </c>
      <c r="N33" s="448">
        <f t="shared" si="2"/>
        <v>34</v>
      </c>
      <c r="O33" s="449">
        <f t="shared" si="3"/>
        <v>34</v>
      </c>
      <c r="P33" s="419"/>
      <c r="Q33" s="419"/>
      <c r="R33" s="450"/>
      <c r="S33" s="422"/>
      <c r="T33" s="422">
        <v>34</v>
      </c>
      <c r="U33" s="422"/>
      <c r="V33" s="422"/>
      <c r="W33" s="419"/>
      <c r="X33" s="419">
        <v>0</v>
      </c>
      <c r="Y33" s="419"/>
      <c r="Z33" s="419"/>
      <c r="AA33" s="311"/>
      <c r="AB33" s="372"/>
      <c r="AC33" s="312"/>
      <c r="AD33" s="311"/>
      <c r="AE33" s="304"/>
      <c r="AF33" s="325"/>
      <c r="AG33" s="305"/>
      <c r="AH33" s="304"/>
      <c r="AI33" s="309"/>
      <c r="AJ33" s="373"/>
      <c r="AK33" s="310"/>
      <c r="AL33" s="309"/>
      <c r="AM33" s="307"/>
      <c r="AN33" s="374"/>
      <c r="AO33" s="308"/>
      <c r="AP33" s="307"/>
    </row>
    <row r="34" spans="1:42" ht="39.950000000000003" customHeight="1" thickBot="1" x14ac:dyDescent="0.25">
      <c r="A34" s="302" t="s">
        <v>25</v>
      </c>
      <c r="B34" s="469" t="s">
        <v>26</v>
      </c>
      <c r="C34" s="470"/>
      <c r="D34" s="471"/>
      <c r="E34" s="315"/>
      <c r="F34" s="315"/>
      <c r="G34" s="285"/>
      <c r="H34" s="286"/>
      <c r="I34" s="287"/>
      <c r="J34" s="286"/>
      <c r="K34" s="7">
        <f t="shared" ref="K34:K40" si="6">SUM(L34:M34)</f>
        <v>346</v>
      </c>
      <c r="L34" s="423">
        <f>SUM(L35:L40)</f>
        <v>0</v>
      </c>
      <c r="M34" s="423">
        <f t="shared" ref="M34:M45" si="7">SUM(O34:R34)</f>
        <v>346</v>
      </c>
      <c r="N34" s="423">
        <f>SUM(N35:N40)</f>
        <v>248</v>
      </c>
      <c r="O34" s="8">
        <f>SUM(O35:O40)</f>
        <v>346</v>
      </c>
      <c r="P34" s="8">
        <f>SUM(P35:P40)</f>
        <v>0</v>
      </c>
      <c r="Q34" s="8">
        <f>SUM(Q35:Q40)</f>
        <v>0</v>
      </c>
      <c r="R34" s="8">
        <f>SUM(R35:R40)</f>
        <v>0</v>
      </c>
      <c r="S34" s="367">
        <f t="shared" ref="S34:Z34" si="8">S35+S36+S37+S38+S39+S40</f>
        <v>0</v>
      </c>
      <c r="T34" s="367">
        <f t="shared" si="8"/>
        <v>0</v>
      </c>
      <c r="U34" s="367">
        <f t="shared" si="8"/>
        <v>0</v>
      </c>
      <c r="V34" s="367">
        <f t="shared" si="8"/>
        <v>0</v>
      </c>
      <c r="W34" s="8">
        <f t="shared" si="8"/>
        <v>0</v>
      </c>
      <c r="X34" s="8">
        <f t="shared" si="8"/>
        <v>0</v>
      </c>
      <c r="Y34" s="8">
        <f t="shared" si="8"/>
        <v>0</v>
      </c>
      <c r="Z34" s="8">
        <f t="shared" si="8"/>
        <v>0</v>
      </c>
      <c r="AA34" s="8">
        <f t="shared" ref="AA34:AH34" si="9">AA35+AA36+AA37+AA38+AA39+AA40</f>
        <v>22</v>
      </c>
      <c r="AB34" s="8">
        <f t="shared" si="9"/>
        <v>72</v>
      </c>
      <c r="AC34" s="8">
        <f t="shared" si="9"/>
        <v>0</v>
      </c>
      <c r="AD34" s="8">
        <f t="shared" si="9"/>
        <v>0</v>
      </c>
      <c r="AE34" s="8">
        <f t="shared" si="9"/>
        <v>18</v>
      </c>
      <c r="AF34" s="8">
        <f t="shared" si="9"/>
        <v>94</v>
      </c>
      <c r="AG34" s="8">
        <f t="shared" si="9"/>
        <v>0</v>
      </c>
      <c r="AH34" s="8">
        <f t="shared" si="9"/>
        <v>0</v>
      </c>
      <c r="AI34" s="8">
        <f t="shared" ref="AI34:AP34" si="10">AI35+AI36+AI37+AI38+AI39+AI40</f>
        <v>20</v>
      </c>
      <c r="AJ34" s="8">
        <f t="shared" si="10"/>
        <v>34</v>
      </c>
      <c r="AK34" s="8">
        <f t="shared" si="10"/>
        <v>0</v>
      </c>
      <c r="AL34" s="8">
        <f t="shared" si="10"/>
        <v>0</v>
      </c>
      <c r="AM34" s="8">
        <f t="shared" si="10"/>
        <v>38</v>
      </c>
      <c r="AN34" s="8">
        <f t="shared" si="10"/>
        <v>48</v>
      </c>
      <c r="AO34" s="8">
        <f t="shared" si="10"/>
        <v>0</v>
      </c>
      <c r="AP34" s="8">
        <f t="shared" si="10"/>
        <v>0</v>
      </c>
    </row>
    <row r="35" spans="1:42" ht="16.5" customHeight="1" x14ac:dyDescent="0.25">
      <c r="A35" s="9" t="s">
        <v>27</v>
      </c>
      <c r="B35" s="597" t="s">
        <v>28</v>
      </c>
      <c r="C35" s="598"/>
      <c r="D35" s="599"/>
      <c r="E35" s="383"/>
      <c r="F35" s="326"/>
      <c r="G35" s="226"/>
      <c r="H35" s="11" t="s">
        <v>29</v>
      </c>
      <c r="I35" s="239"/>
      <c r="J35" s="11"/>
      <c r="K35" s="12">
        <f t="shared" si="6"/>
        <v>32</v>
      </c>
      <c r="L35" s="13"/>
      <c r="M35" s="13">
        <f t="shared" si="7"/>
        <v>32</v>
      </c>
      <c r="N35" s="14">
        <v>14</v>
      </c>
      <c r="O35" s="15">
        <v>32</v>
      </c>
      <c r="P35" s="16"/>
      <c r="Q35" s="16"/>
      <c r="R35" s="17"/>
      <c r="S35" s="343"/>
      <c r="T35" s="344"/>
      <c r="U35" s="345"/>
      <c r="V35" s="345"/>
      <c r="W35" s="21"/>
      <c r="X35" s="22"/>
      <c r="Y35" s="23"/>
      <c r="Z35" s="24"/>
      <c r="AA35" s="18"/>
      <c r="AB35" s="19"/>
      <c r="AC35" s="20"/>
      <c r="AD35" s="20"/>
      <c r="AE35" s="21">
        <v>18</v>
      </c>
      <c r="AF35" s="22">
        <v>14</v>
      </c>
      <c r="AG35" s="23"/>
      <c r="AH35" s="24"/>
      <c r="AI35" s="25"/>
      <c r="AJ35" s="25"/>
      <c r="AK35" s="26"/>
      <c r="AL35" s="26"/>
      <c r="AM35" s="27"/>
      <c r="AN35" s="27"/>
      <c r="AO35" s="27"/>
      <c r="AP35" s="28"/>
    </row>
    <row r="36" spans="1:42" ht="25.7" customHeight="1" x14ac:dyDescent="0.25">
      <c r="A36" s="29" t="s">
        <v>30</v>
      </c>
      <c r="B36" s="600" t="s">
        <v>31</v>
      </c>
      <c r="C36" s="601"/>
      <c r="D36" s="602"/>
      <c r="E36" s="384"/>
      <c r="F36" s="327"/>
      <c r="G36" s="227"/>
      <c r="H36" s="31" t="s">
        <v>29</v>
      </c>
      <c r="I36" s="240"/>
      <c r="J36" s="31"/>
      <c r="K36" s="32">
        <f t="shared" si="6"/>
        <v>72</v>
      </c>
      <c r="L36" s="33"/>
      <c r="M36" s="33">
        <f t="shared" si="7"/>
        <v>72</v>
      </c>
      <c r="N36" s="34">
        <v>72</v>
      </c>
      <c r="O36" s="35">
        <v>72</v>
      </c>
      <c r="P36" s="36"/>
      <c r="Q36" s="36"/>
      <c r="R36" s="37"/>
      <c r="S36" s="346"/>
      <c r="T36" s="347"/>
      <c r="U36" s="347"/>
      <c r="V36" s="347"/>
      <c r="W36" s="36"/>
      <c r="X36" s="36"/>
      <c r="Y36" s="36"/>
      <c r="Z36" s="36"/>
      <c r="AA36" s="38"/>
      <c r="AB36" s="39">
        <v>34</v>
      </c>
      <c r="AC36" s="39"/>
      <c r="AD36" s="39"/>
      <c r="AE36" s="36"/>
      <c r="AF36" s="36">
        <v>38</v>
      </c>
      <c r="AG36" s="36"/>
      <c r="AH36" s="36"/>
      <c r="AI36" s="40"/>
      <c r="AJ36" s="40"/>
      <c r="AK36" s="40"/>
      <c r="AL36" s="40"/>
      <c r="AM36" s="41"/>
      <c r="AN36" s="41"/>
      <c r="AO36" s="41"/>
      <c r="AP36" s="42"/>
    </row>
    <row r="37" spans="1:42" ht="20.25" customHeight="1" x14ac:dyDescent="0.25">
      <c r="A37" s="30" t="s">
        <v>32</v>
      </c>
      <c r="B37" s="600" t="s">
        <v>33</v>
      </c>
      <c r="C37" s="601"/>
      <c r="D37" s="602"/>
      <c r="E37" s="384"/>
      <c r="F37" s="327"/>
      <c r="G37" s="228"/>
      <c r="H37" s="43"/>
      <c r="I37" s="240"/>
      <c r="J37" s="31" t="s">
        <v>29</v>
      </c>
      <c r="K37" s="32">
        <f t="shared" si="6"/>
        <v>68</v>
      </c>
      <c r="L37" s="33"/>
      <c r="M37" s="33">
        <f t="shared" si="7"/>
        <v>68</v>
      </c>
      <c r="N37" s="34">
        <v>30</v>
      </c>
      <c r="O37" s="35">
        <v>68</v>
      </c>
      <c r="P37" s="36"/>
      <c r="Q37" s="36"/>
      <c r="R37" s="37"/>
      <c r="S37" s="346"/>
      <c r="T37" s="347"/>
      <c r="U37" s="347"/>
      <c r="V37" s="347"/>
      <c r="W37" s="36"/>
      <c r="X37" s="36"/>
      <c r="Y37" s="36"/>
      <c r="Z37" s="36"/>
      <c r="AA37" s="38"/>
      <c r="AB37" s="39"/>
      <c r="AC37" s="39"/>
      <c r="AD37" s="39"/>
      <c r="AE37" s="36"/>
      <c r="AF37" s="36"/>
      <c r="AG37" s="36"/>
      <c r="AH37" s="36"/>
      <c r="AI37" s="40"/>
      <c r="AJ37" s="40"/>
      <c r="AK37" s="40"/>
      <c r="AL37" s="40"/>
      <c r="AM37" s="41">
        <v>38</v>
      </c>
      <c r="AN37" s="41">
        <v>30</v>
      </c>
      <c r="AO37" s="41"/>
      <c r="AP37" s="42"/>
    </row>
    <row r="38" spans="1:42" ht="21.75" customHeight="1" x14ac:dyDescent="0.25">
      <c r="A38" s="30" t="s">
        <v>34</v>
      </c>
      <c r="B38" s="600" t="s">
        <v>35</v>
      </c>
      <c r="C38" s="601"/>
      <c r="D38" s="602"/>
      <c r="E38" s="384"/>
      <c r="F38" s="327"/>
      <c r="G38" s="227" t="s">
        <v>29</v>
      </c>
      <c r="H38" s="31" t="s">
        <v>29</v>
      </c>
      <c r="I38" s="240" t="s">
        <v>29</v>
      </c>
      <c r="J38" s="44" t="s">
        <v>29</v>
      </c>
      <c r="K38" s="32">
        <f t="shared" si="6"/>
        <v>110</v>
      </c>
      <c r="L38" s="33"/>
      <c r="M38" s="33">
        <f t="shared" si="7"/>
        <v>110</v>
      </c>
      <c r="N38" s="34">
        <v>108</v>
      </c>
      <c r="O38" s="35">
        <v>110</v>
      </c>
      <c r="P38" s="36"/>
      <c r="Q38" s="36"/>
      <c r="R38" s="37"/>
      <c r="S38" s="346"/>
      <c r="T38" s="347"/>
      <c r="U38" s="347"/>
      <c r="V38" s="347"/>
      <c r="W38" s="36"/>
      <c r="X38" s="36"/>
      <c r="Y38" s="36"/>
      <c r="Z38" s="36"/>
      <c r="AA38" s="38">
        <v>2</v>
      </c>
      <c r="AB38" s="39">
        <v>26</v>
      </c>
      <c r="AC38" s="39"/>
      <c r="AD38" s="39"/>
      <c r="AE38" s="36"/>
      <c r="AF38" s="36">
        <v>42</v>
      </c>
      <c r="AG38" s="36"/>
      <c r="AH38" s="36"/>
      <c r="AI38" s="40"/>
      <c r="AJ38" s="40">
        <v>22</v>
      </c>
      <c r="AK38" s="40"/>
      <c r="AL38" s="40"/>
      <c r="AM38" s="41"/>
      <c r="AN38" s="41">
        <v>18</v>
      </c>
      <c r="AO38" s="41"/>
      <c r="AP38" s="42"/>
    </row>
    <row r="39" spans="1:42" ht="20.25" customHeight="1" x14ac:dyDescent="0.25">
      <c r="A39" s="30" t="s">
        <v>36</v>
      </c>
      <c r="B39" s="600" t="s">
        <v>37</v>
      </c>
      <c r="C39" s="601"/>
      <c r="D39" s="602"/>
      <c r="E39" s="384"/>
      <c r="F39" s="327"/>
      <c r="G39" s="227"/>
      <c r="H39" s="43"/>
      <c r="I39" s="240" t="s">
        <v>29</v>
      </c>
      <c r="J39" s="31"/>
      <c r="K39" s="32">
        <f t="shared" si="6"/>
        <v>32</v>
      </c>
      <c r="L39" s="33"/>
      <c r="M39" s="33">
        <f t="shared" si="7"/>
        <v>32</v>
      </c>
      <c r="N39" s="34">
        <v>12</v>
      </c>
      <c r="O39" s="35">
        <v>32</v>
      </c>
      <c r="P39" s="36"/>
      <c r="Q39" s="36"/>
      <c r="R39" s="37"/>
      <c r="S39" s="346"/>
      <c r="T39" s="347"/>
      <c r="U39" s="347"/>
      <c r="V39" s="347"/>
      <c r="W39" s="36"/>
      <c r="X39" s="36"/>
      <c r="Y39" s="36"/>
      <c r="Z39" s="36"/>
      <c r="AA39" s="38"/>
      <c r="AB39" s="39"/>
      <c r="AC39" s="39"/>
      <c r="AD39" s="39"/>
      <c r="AE39" s="36"/>
      <c r="AF39" s="36"/>
      <c r="AG39" s="36"/>
      <c r="AH39" s="36"/>
      <c r="AI39" s="40">
        <v>20</v>
      </c>
      <c r="AJ39" s="40">
        <v>12</v>
      </c>
      <c r="AK39" s="40"/>
      <c r="AL39" s="40"/>
      <c r="AM39" s="41"/>
      <c r="AN39" s="41"/>
      <c r="AO39" s="41"/>
      <c r="AP39" s="42"/>
    </row>
    <row r="40" spans="1:42" ht="21.75" customHeight="1" thickBot="1" x14ac:dyDescent="0.3">
      <c r="A40" s="45" t="s">
        <v>38</v>
      </c>
      <c r="B40" s="603" t="s">
        <v>39</v>
      </c>
      <c r="C40" s="604"/>
      <c r="D40" s="605"/>
      <c r="E40" s="385"/>
      <c r="F40" s="328"/>
      <c r="G40" s="229" t="s">
        <v>29</v>
      </c>
      <c r="H40" s="47"/>
      <c r="I40" s="241"/>
      <c r="J40" s="46"/>
      <c r="K40" s="48">
        <f t="shared" si="6"/>
        <v>32</v>
      </c>
      <c r="L40" s="49"/>
      <c r="M40" s="49">
        <f t="shared" si="7"/>
        <v>32</v>
      </c>
      <c r="N40" s="50">
        <v>12</v>
      </c>
      <c r="O40" s="51">
        <v>32</v>
      </c>
      <c r="P40" s="52"/>
      <c r="Q40" s="52"/>
      <c r="R40" s="53"/>
      <c r="S40" s="348"/>
      <c r="T40" s="349"/>
      <c r="U40" s="349"/>
      <c r="V40" s="349"/>
      <c r="W40" s="52"/>
      <c r="X40" s="52"/>
      <c r="Y40" s="52"/>
      <c r="Z40" s="52"/>
      <c r="AA40" s="54">
        <v>20</v>
      </c>
      <c r="AB40" s="55">
        <v>12</v>
      </c>
      <c r="AC40" s="55"/>
      <c r="AD40" s="55"/>
      <c r="AE40" s="52"/>
      <c r="AF40" s="52"/>
      <c r="AG40" s="52"/>
      <c r="AH40" s="52"/>
      <c r="AI40" s="56"/>
      <c r="AJ40" s="56"/>
      <c r="AK40" s="56"/>
      <c r="AL40" s="56"/>
      <c r="AM40" s="57"/>
      <c r="AN40" s="57"/>
      <c r="AO40" s="57"/>
      <c r="AP40" s="58"/>
    </row>
    <row r="41" spans="1:42" ht="21" customHeight="1" thickBot="1" x14ac:dyDescent="0.25">
      <c r="A41" s="5" t="s">
        <v>40</v>
      </c>
      <c r="B41" s="606" t="s">
        <v>41</v>
      </c>
      <c r="C41" s="607"/>
      <c r="D41" s="471"/>
      <c r="E41" s="303"/>
      <c r="F41" s="303"/>
      <c r="G41" s="225"/>
      <c r="H41" s="6"/>
      <c r="I41" s="238"/>
      <c r="J41" s="6"/>
      <c r="K41" s="7">
        <f>SUM(K42:K48)</f>
        <v>414</v>
      </c>
      <c r="L41" s="7">
        <f>SUM(L42:L47)</f>
        <v>32</v>
      </c>
      <c r="M41" s="6">
        <f>SUM(M42:M47)</f>
        <v>346</v>
      </c>
      <c r="N41" s="6">
        <f>SUM(N42:N47)</f>
        <v>170</v>
      </c>
      <c r="O41" s="6">
        <f>SUM(O42:O47)</f>
        <v>334</v>
      </c>
      <c r="P41" s="6">
        <f>SUM(P42:P49)</f>
        <v>612</v>
      </c>
      <c r="Q41" s="6">
        <f>SUM(Q42:Q49)</f>
        <v>0</v>
      </c>
      <c r="R41" s="6">
        <v>12</v>
      </c>
      <c r="S41" s="368"/>
      <c r="T41" s="368"/>
      <c r="U41" s="368"/>
      <c r="V41" s="368"/>
      <c r="W41" s="6"/>
      <c r="X41" s="6"/>
      <c r="Y41" s="6"/>
      <c r="Z41" s="6"/>
      <c r="AA41" s="6">
        <f t="shared" ref="AA41:AH41" si="11">AA42+AA43+AA44+AA45+AA46+AA47</f>
        <v>66</v>
      </c>
      <c r="AB41" s="6">
        <f t="shared" si="11"/>
        <v>52</v>
      </c>
      <c r="AC41" s="6">
        <f t="shared" si="11"/>
        <v>8</v>
      </c>
      <c r="AD41" s="6">
        <f t="shared" si="11"/>
        <v>0</v>
      </c>
      <c r="AE41" s="6">
        <f t="shared" si="11"/>
        <v>52</v>
      </c>
      <c r="AF41" s="6">
        <f t="shared" si="11"/>
        <v>76</v>
      </c>
      <c r="AG41" s="6">
        <f t="shared" si="11"/>
        <v>12</v>
      </c>
      <c r="AH41" s="6">
        <f t="shared" si="11"/>
        <v>6</v>
      </c>
      <c r="AI41" s="6">
        <f t="shared" ref="AI41:AL41" si="12">AI42+AI43+AI44+AI45+AI46+AI47</f>
        <v>30</v>
      </c>
      <c r="AJ41" s="6">
        <f t="shared" si="12"/>
        <v>22</v>
      </c>
      <c r="AK41" s="6">
        <f t="shared" si="12"/>
        <v>12</v>
      </c>
      <c r="AL41" s="6">
        <f t="shared" si="12"/>
        <v>6</v>
      </c>
      <c r="AM41" s="6">
        <f>AM42+AM43+AM44+AM45+AM46+AM47+AM48</f>
        <v>24</v>
      </c>
      <c r="AN41" s="6">
        <f>AN42+AN43+AN44+AN45+AN46+AN47+AN48</f>
        <v>48</v>
      </c>
      <c r="AO41" s="6">
        <f>AO42+AO43+AO44+AO45+AO46+AO47</f>
        <v>0</v>
      </c>
      <c r="AP41" s="6">
        <f>AP42+AP43+AP44+AP45+AP46+AP47</f>
        <v>0</v>
      </c>
    </row>
    <row r="42" spans="1:42" ht="20.45" customHeight="1" x14ac:dyDescent="0.25">
      <c r="A42" s="9" t="s">
        <v>42</v>
      </c>
      <c r="B42" s="608" t="s">
        <v>43</v>
      </c>
      <c r="C42" s="609"/>
      <c r="D42" s="610"/>
      <c r="E42" s="383"/>
      <c r="F42" s="326"/>
      <c r="G42" s="230"/>
      <c r="H42" s="11" t="s">
        <v>44</v>
      </c>
      <c r="I42" s="239"/>
      <c r="J42" s="59"/>
      <c r="K42" s="60">
        <f>SUM(L42:M42, )</f>
        <v>164</v>
      </c>
      <c r="L42" s="13">
        <v>20</v>
      </c>
      <c r="M42" s="13">
        <f>SUM(O42:R42)</f>
        <v>144</v>
      </c>
      <c r="N42" s="14">
        <v>78</v>
      </c>
      <c r="O42" s="15">
        <v>138</v>
      </c>
      <c r="P42" s="16"/>
      <c r="Q42" s="16"/>
      <c r="R42" s="61">
        <v>6</v>
      </c>
      <c r="S42" s="343"/>
      <c r="T42" s="350"/>
      <c r="U42" s="350"/>
      <c r="V42" s="350"/>
      <c r="W42" s="16"/>
      <c r="X42" s="16"/>
      <c r="Y42" s="63"/>
      <c r="Z42" s="16"/>
      <c r="AA42" s="18">
        <v>48</v>
      </c>
      <c r="AB42" s="62">
        <v>52</v>
      </c>
      <c r="AC42" s="62">
        <v>8</v>
      </c>
      <c r="AD42" s="62"/>
      <c r="AE42" s="16">
        <v>14</v>
      </c>
      <c r="AF42" s="16">
        <v>24</v>
      </c>
      <c r="AG42" s="63">
        <v>12</v>
      </c>
      <c r="AH42" s="16">
        <v>6</v>
      </c>
      <c r="AI42" s="26"/>
      <c r="AJ42" s="26"/>
      <c r="AK42" s="26"/>
      <c r="AL42" s="26"/>
      <c r="AM42" s="27"/>
      <c r="AN42" s="27"/>
      <c r="AO42" s="27"/>
      <c r="AP42" s="28"/>
    </row>
    <row r="43" spans="1:42" ht="19.5" customHeight="1" x14ac:dyDescent="0.25">
      <c r="A43" s="64" t="s">
        <v>45</v>
      </c>
      <c r="B43" s="600" t="s">
        <v>46</v>
      </c>
      <c r="C43" s="601"/>
      <c r="D43" s="602"/>
      <c r="E43" s="384"/>
      <c r="F43" s="327"/>
      <c r="G43" s="297" t="s">
        <v>29</v>
      </c>
      <c r="I43" s="240"/>
      <c r="J43" s="65"/>
      <c r="K43" s="66">
        <f t="shared" ref="K43:K48" si="13">SUM(L43:M43)</f>
        <v>36</v>
      </c>
      <c r="L43" s="33"/>
      <c r="M43" s="33">
        <f t="shared" si="7"/>
        <v>36</v>
      </c>
      <c r="N43" s="67">
        <v>18</v>
      </c>
      <c r="O43" s="68">
        <v>36</v>
      </c>
      <c r="P43" s="36"/>
      <c r="Q43" s="36"/>
      <c r="R43" s="69"/>
      <c r="S43" s="346"/>
      <c r="T43" s="347"/>
      <c r="U43" s="347"/>
      <c r="V43" s="347"/>
      <c r="W43" s="36"/>
      <c r="X43" s="36"/>
      <c r="Y43" s="70"/>
      <c r="Z43" s="36"/>
      <c r="AA43" s="38"/>
      <c r="AB43" s="39"/>
      <c r="AC43" s="39"/>
      <c r="AD43" s="39"/>
      <c r="AE43" s="36">
        <v>18</v>
      </c>
      <c r="AF43" s="36">
        <v>18</v>
      </c>
      <c r="AG43" s="70"/>
      <c r="AH43" s="36"/>
      <c r="AI43" s="40"/>
      <c r="AJ43" s="40"/>
      <c r="AK43" s="40"/>
      <c r="AL43" s="40"/>
      <c r="AM43" s="41"/>
      <c r="AN43" s="41"/>
      <c r="AO43" s="41"/>
      <c r="AP43" s="42"/>
    </row>
    <row r="44" spans="1:42" ht="33" customHeight="1" x14ac:dyDescent="0.25">
      <c r="A44" s="64" t="s">
        <v>47</v>
      </c>
      <c r="B44" s="600" t="s">
        <v>48</v>
      </c>
      <c r="C44" s="601"/>
      <c r="D44" s="602"/>
      <c r="E44" s="384"/>
      <c r="F44" s="327"/>
      <c r="G44" s="227" t="s">
        <v>29</v>
      </c>
      <c r="H44" s="31"/>
      <c r="I44" s="240"/>
      <c r="K44" s="66">
        <f t="shared" si="13"/>
        <v>36</v>
      </c>
      <c r="L44" s="33"/>
      <c r="M44" s="33">
        <f t="shared" si="7"/>
        <v>36</v>
      </c>
      <c r="N44" s="67">
        <v>18</v>
      </c>
      <c r="O44" s="68">
        <v>36</v>
      </c>
      <c r="P44" s="36"/>
      <c r="Q44" s="36"/>
      <c r="R44" s="69"/>
      <c r="S44" s="346"/>
      <c r="T44" s="347"/>
      <c r="U44" s="347"/>
      <c r="V44" s="347"/>
      <c r="W44" s="36"/>
      <c r="X44" s="36"/>
      <c r="Y44" s="70"/>
      <c r="Z44" s="36"/>
      <c r="AA44" s="38">
        <v>18</v>
      </c>
      <c r="AB44" s="39"/>
      <c r="AC44" s="39"/>
      <c r="AD44" s="39"/>
      <c r="AE44" s="36"/>
      <c r="AF44" s="36">
        <v>18</v>
      </c>
      <c r="AG44" s="70"/>
      <c r="AH44" s="36"/>
      <c r="AI44" s="40"/>
      <c r="AJ44" s="40"/>
      <c r="AK44" s="40"/>
      <c r="AL44" s="40"/>
      <c r="AM44" s="41"/>
      <c r="AN44" s="41"/>
      <c r="AO44" s="41"/>
      <c r="AP44" s="42"/>
    </row>
    <row r="45" spans="1:42" ht="28.5" customHeight="1" x14ac:dyDescent="0.25">
      <c r="A45" s="64" t="s">
        <v>49</v>
      </c>
      <c r="B45" s="600" t="s">
        <v>50</v>
      </c>
      <c r="C45" s="601"/>
      <c r="D45" s="602"/>
      <c r="E45" s="384"/>
      <c r="F45" s="327"/>
      <c r="G45" s="227"/>
      <c r="H45" s="31"/>
      <c r="J45" s="71" t="s">
        <v>29</v>
      </c>
      <c r="K45" s="66">
        <f t="shared" si="13"/>
        <v>36</v>
      </c>
      <c r="L45" s="33"/>
      <c r="M45" s="33">
        <f t="shared" si="7"/>
        <v>36</v>
      </c>
      <c r="N45" s="67">
        <v>18</v>
      </c>
      <c r="O45" s="68">
        <v>36</v>
      </c>
      <c r="P45" s="65"/>
      <c r="Q45" s="36"/>
      <c r="R45" s="69"/>
      <c r="S45" s="346"/>
      <c r="T45" s="347"/>
      <c r="U45" s="347"/>
      <c r="V45" s="347"/>
      <c r="W45" s="36"/>
      <c r="X45" s="36"/>
      <c r="Y45" s="70"/>
      <c r="Z45" s="36"/>
      <c r="AA45" s="38"/>
      <c r="AB45" s="39"/>
      <c r="AC45" s="39"/>
      <c r="AD45" s="39"/>
      <c r="AE45" s="36"/>
      <c r="AF45" s="36"/>
      <c r="AG45" s="70"/>
      <c r="AH45" s="36"/>
      <c r="AI45" s="40"/>
      <c r="AJ45" s="40"/>
      <c r="AK45" s="40"/>
      <c r="AL45" s="40"/>
      <c r="AM45" s="36">
        <v>18</v>
      </c>
      <c r="AN45" s="36">
        <v>18</v>
      </c>
      <c r="AO45" s="41"/>
      <c r="AP45" s="42"/>
    </row>
    <row r="46" spans="1:42" ht="16.5" customHeight="1" x14ac:dyDescent="0.25">
      <c r="A46" s="217" t="s">
        <v>51</v>
      </c>
      <c r="B46" s="611" t="s">
        <v>52</v>
      </c>
      <c r="C46" s="612"/>
      <c r="D46" s="613"/>
      <c r="E46" s="386"/>
      <c r="F46" s="313"/>
      <c r="G46" s="231"/>
      <c r="H46" s="87" t="s">
        <v>29</v>
      </c>
      <c r="I46" s="243"/>
      <c r="J46" s="71"/>
      <c r="K46" s="261">
        <f t="shared" si="13"/>
        <v>36</v>
      </c>
      <c r="L46" s="89"/>
      <c r="M46" s="89">
        <f>SUM(O46:R46)</f>
        <v>36</v>
      </c>
      <c r="N46" s="210">
        <v>16</v>
      </c>
      <c r="O46" s="211">
        <v>36</v>
      </c>
      <c r="P46" s="212"/>
      <c r="Q46" s="92"/>
      <c r="R46" s="93"/>
      <c r="S46" s="351"/>
      <c r="T46" s="352"/>
      <c r="U46" s="352"/>
      <c r="V46" s="352"/>
      <c r="W46" s="92"/>
      <c r="X46" s="92"/>
      <c r="Y46" s="214"/>
      <c r="Z46" s="92"/>
      <c r="AA46" s="213"/>
      <c r="AB46" s="95"/>
      <c r="AC46" s="95"/>
      <c r="AD46" s="95"/>
      <c r="AE46" s="92">
        <v>20</v>
      </c>
      <c r="AF46" s="92">
        <v>16</v>
      </c>
      <c r="AG46" s="214"/>
      <c r="AH46" s="92"/>
      <c r="AI46" s="215"/>
      <c r="AJ46" s="215"/>
      <c r="AK46" s="215"/>
      <c r="AL46" s="215"/>
      <c r="AM46" s="133"/>
      <c r="AN46" s="133"/>
      <c r="AO46" s="133"/>
      <c r="AP46" s="216"/>
    </row>
    <row r="47" spans="1:42" ht="18" customHeight="1" x14ac:dyDescent="0.25">
      <c r="A47" s="262" t="s">
        <v>53</v>
      </c>
      <c r="B47" s="627" t="s">
        <v>54</v>
      </c>
      <c r="C47" s="627"/>
      <c r="D47" s="627"/>
      <c r="E47" s="387"/>
      <c r="F47" s="316"/>
      <c r="G47" s="263"/>
      <c r="H47" s="264"/>
      <c r="I47" s="265" t="s">
        <v>44</v>
      </c>
      <c r="J47" s="264"/>
      <c r="K47" s="266">
        <f t="shared" si="13"/>
        <v>70</v>
      </c>
      <c r="L47" s="267">
        <v>12</v>
      </c>
      <c r="M47" s="89">
        <f t="shared" ref="M47:M48" si="14">SUM(O47:R47)</f>
        <v>58</v>
      </c>
      <c r="N47" s="295">
        <v>22</v>
      </c>
      <c r="O47" s="268">
        <v>52</v>
      </c>
      <c r="P47" s="264"/>
      <c r="Q47" s="264"/>
      <c r="R47" s="269">
        <v>6</v>
      </c>
      <c r="S47" s="353"/>
      <c r="T47" s="353"/>
      <c r="U47" s="353"/>
      <c r="V47" s="353"/>
      <c r="W47" s="264"/>
      <c r="X47" s="264"/>
      <c r="Y47" s="264"/>
      <c r="Z47" s="264"/>
      <c r="AA47" s="263"/>
      <c r="AB47" s="263"/>
      <c r="AC47" s="263"/>
      <c r="AD47" s="263"/>
      <c r="AE47" s="264"/>
      <c r="AF47" s="264"/>
      <c r="AG47" s="264"/>
      <c r="AH47" s="264"/>
      <c r="AI47" s="265">
        <v>30</v>
      </c>
      <c r="AJ47" s="265">
        <v>22</v>
      </c>
      <c r="AK47" s="265">
        <v>12</v>
      </c>
      <c r="AL47" s="265">
        <v>6</v>
      </c>
      <c r="AM47" s="264"/>
      <c r="AN47" s="264"/>
      <c r="AO47" s="264"/>
      <c r="AP47" s="264"/>
    </row>
    <row r="48" spans="1:42" ht="28.5" customHeight="1" thickBot="1" x14ac:dyDescent="0.3">
      <c r="A48" s="281" t="s">
        <v>128</v>
      </c>
      <c r="B48" s="628" t="s">
        <v>129</v>
      </c>
      <c r="C48" s="629"/>
      <c r="D48" s="630"/>
      <c r="E48" s="388"/>
      <c r="F48" s="317"/>
      <c r="G48" s="221"/>
      <c r="H48" s="220"/>
      <c r="I48" s="222"/>
      <c r="J48" s="296" t="s">
        <v>29</v>
      </c>
      <c r="K48" s="282">
        <f t="shared" si="13"/>
        <v>36</v>
      </c>
      <c r="L48" s="218"/>
      <c r="M48" s="89">
        <f t="shared" si="14"/>
        <v>36</v>
      </c>
      <c r="N48" s="218">
        <v>30</v>
      </c>
      <c r="O48" s="219">
        <v>36</v>
      </c>
      <c r="P48" s="220"/>
      <c r="Q48" s="220"/>
      <c r="R48" s="283"/>
      <c r="S48" s="354"/>
      <c r="T48" s="354"/>
      <c r="U48" s="354"/>
      <c r="V48" s="354"/>
      <c r="W48" s="220"/>
      <c r="X48" s="220"/>
      <c r="Y48" s="220"/>
      <c r="Z48" s="220"/>
      <c r="AA48" s="221"/>
      <c r="AB48" s="221"/>
      <c r="AC48" s="221"/>
      <c r="AD48" s="221"/>
      <c r="AE48" s="220"/>
      <c r="AF48" s="220"/>
      <c r="AG48" s="220"/>
      <c r="AH48" s="220"/>
      <c r="AI48" s="222"/>
      <c r="AJ48" s="222"/>
      <c r="AK48" s="222"/>
      <c r="AL48" s="222"/>
      <c r="AM48" s="220">
        <v>6</v>
      </c>
      <c r="AN48" s="220">
        <v>30</v>
      </c>
      <c r="AO48" s="220"/>
      <c r="AP48" s="220"/>
    </row>
    <row r="49" spans="1:42" ht="15.75" customHeight="1" thickBot="1" x14ac:dyDescent="0.3">
      <c r="A49" s="223" t="s">
        <v>56</v>
      </c>
      <c r="B49" s="614" t="s">
        <v>57</v>
      </c>
      <c r="C49" s="615"/>
      <c r="D49" s="615"/>
      <c r="E49" s="314"/>
      <c r="F49" s="314"/>
      <c r="G49" s="232"/>
      <c r="H49" s="224"/>
      <c r="I49" s="244"/>
      <c r="J49" s="255"/>
      <c r="K49" s="293">
        <f>SUM(K50,K55,K60,K66,K78,K83)</f>
        <v>1676</v>
      </c>
      <c r="L49" s="293">
        <f t="shared" ref="L49:R49" si="15">SUM(L50,L55,L60,L66,L78,L83)</f>
        <v>138</v>
      </c>
      <c r="M49" s="293">
        <f t="shared" si="15"/>
        <v>1538</v>
      </c>
      <c r="N49" s="293">
        <f t="shared" si="15"/>
        <v>1202</v>
      </c>
      <c r="O49" s="293">
        <f t="shared" si="15"/>
        <v>872</v>
      </c>
      <c r="P49" s="293">
        <f t="shared" si="15"/>
        <v>612</v>
      </c>
      <c r="Q49" s="293">
        <f t="shared" si="15"/>
        <v>0</v>
      </c>
      <c r="R49" s="293">
        <f t="shared" si="15"/>
        <v>54</v>
      </c>
      <c r="S49" s="293"/>
      <c r="T49" s="293"/>
      <c r="U49" s="293"/>
      <c r="V49" s="293"/>
      <c r="W49" s="293"/>
      <c r="X49" s="293"/>
      <c r="Y49" s="293"/>
      <c r="Z49" s="293"/>
      <c r="AA49" s="293">
        <f t="shared" ref="AA49:AH49" si="16">SUM(AA50,AA55,AA60,AA66,AA78,AA83)</f>
        <v>40</v>
      </c>
      <c r="AB49" s="293">
        <f t="shared" si="16"/>
        <v>316</v>
      </c>
      <c r="AC49" s="293">
        <f t="shared" si="16"/>
        <v>24</v>
      </c>
      <c r="AD49" s="293">
        <f t="shared" si="16"/>
        <v>12</v>
      </c>
      <c r="AE49" s="293">
        <f t="shared" si="16"/>
        <v>124</v>
      </c>
      <c r="AF49" s="293">
        <f t="shared" si="16"/>
        <v>446</v>
      </c>
      <c r="AG49" s="293">
        <f t="shared" si="16"/>
        <v>24</v>
      </c>
      <c r="AH49" s="293">
        <f t="shared" si="16"/>
        <v>12</v>
      </c>
      <c r="AI49" s="293">
        <f t="shared" ref="AI49:AP49" si="17">SUM(AI50,AI55,AI60,AI66,AI78,AI83)</f>
        <v>24</v>
      </c>
      <c r="AJ49" s="293">
        <f t="shared" si="17"/>
        <v>386</v>
      </c>
      <c r="AK49" s="293">
        <f t="shared" si="17"/>
        <v>60</v>
      </c>
      <c r="AL49" s="293">
        <f t="shared" si="17"/>
        <v>18</v>
      </c>
      <c r="AM49" s="293">
        <f t="shared" si="17"/>
        <v>22</v>
      </c>
      <c r="AN49" s="293">
        <f t="shared" si="17"/>
        <v>126</v>
      </c>
      <c r="AO49" s="293">
        <f t="shared" si="17"/>
        <v>30</v>
      </c>
      <c r="AP49" s="294">
        <f t="shared" si="17"/>
        <v>12</v>
      </c>
    </row>
    <row r="50" spans="1:42" ht="39.950000000000003" customHeight="1" thickBot="1" x14ac:dyDescent="0.25">
      <c r="A50" s="284" t="s">
        <v>58</v>
      </c>
      <c r="B50" s="616" t="s">
        <v>59</v>
      </c>
      <c r="C50" s="617"/>
      <c r="D50" s="618"/>
      <c r="E50" s="315"/>
      <c r="F50" s="315"/>
      <c r="G50" s="285"/>
      <c r="H50" s="286"/>
      <c r="I50" s="287"/>
      <c r="J50" s="288"/>
      <c r="K50" s="289">
        <f>SUM(L50:M50)</f>
        <v>164</v>
      </c>
      <c r="L50" s="290">
        <v>12</v>
      </c>
      <c r="M50" s="290">
        <f>SUM(O50:R50)</f>
        <v>152</v>
      </c>
      <c r="N50" s="290">
        <f>SUM(N51:N53)</f>
        <v>130</v>
      </c>
      <c r="O50" s="291">
        <f>SUM(O51:O53)</f>
        <v>74</v>
      </c>
      <c r="P50" s="291">
        <f>SUM(P51:P53)</f>
        <v>72</v>
      </c>
      <c r="Q50" s="291">
        <f>SUM(Q51:Q53)</f>
        <v>0</v>
      </c>
      <c r="R50" s="291">
        <v>6</v>
      </c>
      <c r="S50" s="369"/>
      <c r="T50" s="369"/>
      <c r="U50" s="369"/>
      <c r="V50" s="369"/>
      <c r="W50" s="291"/>
      <c r="X50" s="291"/>
      <c r="Y50" s="291"/>
      <c r="Z50" s="291"/>
      <c r="AA50" s="291">
        <f t="shared" ref="AA50:AH50" si="18">AA51+AA52+AA53+AA54</f>
        <v>16</v>
      </c>
      <c r="AB50" s="291">
        <f t="shared" si="18"/>
        <v>130</v>
      </c>
      <c r="AC50" s="291">
        <f t="shared" si="18"/>
        <v>12</v>
      </c>
      <c r="AD50" s="291">
        <f t="shared" si="18"/>
        <v>6</v>
      </c>
      <c r="AE50" s="291">
        <f t="shared" si="18"/>
        <v>0</v>
      </c>
      <c r="AF50" s="291">
        <f t="shared" si="18"/>
        <v>0</v>
      </c>
      <c r="AG50" s="291">
        <f t="shared" si="18"/>
        <v>0</v>
      </c>
      <c r="AH50" s="291">
        <f t="shared" si="18"/>
        <v>0</v>
      </c>
      <c r="AI50" s="291">
        <f t="shared" ref="AI50:AP50" si="19">AI51+AI52+AI53+AI54</f>
        <v>0</v>
      </c>
      <c r="AJ50" s="291">
        <f t="shared" si="19"/>
        <v>0</v>
      </c>
      <c r="AK50" s="291">
        <f t="shared" si="19"/>
        <v>0</v>
      </c>
      <c r="AL50" s="291">
        <f t="shared" si="19"/>
        <v>0</v>
      </c>
      <c r="AM50" s="291">
        <f t="shared" si="19"/>
        <v>0</v>
      </c>
      <c r="AN50" s="291">
        <f t="shared" si="19"/>
        <v>0</v>
      </c>
      <c r="AO50" s="291">
        <f t="shared" si="19"/>
        <v>0</v>
      </c>
      <c r="AP50" s="292">
        <f t="shared" si="19"/>
        <v>0</v>
      </c>
    </row>
    <row r="51" spans="1:42" ht="32.25" customHeight="1" x14ac:dyDescent="0.25">
      <c r="A51" s="9" t="s">
        <v>60</v>
      </c>
      <c r="B51" s="608" t="s">
        <v>61</v>
      </c>
      <c r="C51" s="609"/>
      <c r="D51" s="610"/>
      <c r="E51" s="383"/>
      <c r="F51" s="326"/>
      <c r="G51" s="230"/>
      <c r="H51" s="11"/>
      <c r="I51" s="239"/>
      <c r="J51" s="11"/>
      <c r="K51" s="270">
        <f>SUM(L51:M51)</f>
        <v>74</v>
      </c>
      <c r="L51" s="271"/>
      <c r="M51" s="271">
        <f>SUM(O51:R51)</f>
        <v>74</v>
      </c>
      <c r="N51" s="67">
        <v>58</v>
      </c>
      <c r="O51" s="272">
        <v>74</v>
      </c>
      <c r="P51" s="273"/>
      <c r="Q51" s="273"/>
      <c r="R51" s="274"/>
      <c r="S51" s="355"/>
      <c r="T51" s="356"/>
      <c r="U51" s="356"/>
      <c r="V51" s="356"/>
      <c r="W51" s="273"/>
      <c r="X51" s="273"/>
      <c r="Y51" s="277"/>
      <c r="Z51" s="273"/>
      <c r="AA51" s="275">
        <v>16</v>
      </c>
      <c r="AB51" s="276">
        <v>58</v>
      </c>
      <c r="AC51" s="276"/>
      <c r="AD51" s="276"/>
      <c r="AE51" s="273"/>
      <c r="AF51" s="273"/>
      <c r="AG51" s="277"/>
      <c r="AH51" s="273"/>
      <c r="AI51" s="278"/>
      <c r="AJ51" s="278"/>
      <c r="AK51" s="278"/>
      <c r="AL51" s="278"/>
      <c r="AM51" s="279"/>
      <c r="AN51" s="279"/>
      <c r="AO51" s="279"/>
      <c r="AP51" s="280"/>
    </row>
    <row r="52" spans="1:42" ht="17.25" customHeight="1" x14ac:dyDescent="0.25">
      <c r="A52" s="30" t="s">
        <v>62</v>
      </c>
      <c r="B52" s="600" t="s">
        <v>63</v>
      </c>
      <c r="C52" s="601"/>
      <c r="D52" s="602"/>
      <c r="E52" s="386"/>
      <c r="F52" s="313"/>
      <c r="G52" s="622" t="s">
        <v>64</v>
      </c>
      <c r="H52" s="31"/>
      <c r="I52" s="245"/>
      <c r="J52" s="43"/>
      <c r="K52" s="66">
        <f>SUM(L52:M52)</f>
        <v>36</v>
      </c>
      <c r="L52" s="77"/>
      <c r="M52" s="78">
        <f>SUM(O52:R52)</f>
        <v>36</v>
      </c>
      <c r="N52" s="34">
        <v>36</v>
      </c>
      <c r="O52" s="44"/>
      <c r="P52" s="36">
        <v>36</v>
      </c>
      <c r="Q52" s="36"/>
      <c r="R52" s="69"/>
      <c r="S52" s="357"/>
      <c r="T52" s="347"/>
      <c r="U52" s="358"/>
      <c r="V52" s="358"/>
      <c r="W52" s="81"/>
      <c r="X52" s="81"/>
      <c r="Y52" s="82"/>
      <c r="Z52" s="81"/>
      <c r="AA52" s="79"/>
      <c r="AB52" s="39">
        <v>36</v>
      </c>
      <c r="AC52" s="80"/>
      <c r="AD52" s="80"/>
      <c r="AE52" s="81"/>
      <c r="AF52" s="81"/>
      <c r="AG52" s="82"/>
      <c r="AH52" s="81"/>
      <c r="AI52" s="83"/>
      <c r="AJ52" s="83"/>
      <c r="AK52" s="83"/>
      <c r="AL52" s="83"/>
      <c r="AM52" s="84"/>
      <c r="AN52" s="84"/>
      <c r="AO52" s="84"/>
      <c r="AP52" s="85"/>
    </row>
    <row r="53" spans="1:42" ht="18.75" customHeight="1" x14ac:dyDescent="0.25">
      <c r="A53" s="30" t="s">
        <v>65</v>
      </c>
      <c r="B53" s="624" t="s">
        <v>66</v>
      </c>
      <c r="C53" s="625"/>
      <c r="D53" s="626"/>
      <c r="E53" s="389"/>
      <c r="F53" s="329"/>
      <c r="G53" s="623"/>
      <c r="H53" s="87"/>
      <c r="I53" s="246"/>
      <c r="J53" s="88"/>
      <c r="K53" s="66">
        <f>SUM(L53:M53)</f>
        <v>36</v>
      </c>
      <c r="L53" s="89"/>
      <c r="M53" s="78">
        <f>SUM(O53:R53)</f>
        <v>36</v>
      </c>
      <c r="N53" s="90">
        <v>36</v>
      </c>
      <c r="O53" s="91"/>
      <c r="P53" s="92">
        <v>36</v>
      </c>
      <c r="Q53" s="92"/>
      <c r="R53" s="93"/>
      <c r="S53" s="359"/>
      <c r="T53" s="352"/>
      <c r="U53" s="360"/>
      <c r="V53" s="360"/>
      <c r="W53" s="97"/>
      <c r="X53" s="97"/>
      <c r="Y53" s="98"/>
      <c r="Z53" s="97"/>
      <c r="AA53" s="94"/>
      <c r="AB53" s="95">
        <v>36</v>
      </c>
      <c r="AC53" s="96"/>
      <c r="AD53" s="96"/>
      <c r="AE53" s="97"/>
      <c r="AF53" s="97"/>
      <c r="AG53" s="98"/>
      <c r="AH53" s="97"/>
      <c r="AI53" s="99"/>
      <c r="AJ53" s="99"/>
      <c r="AK53" s="99"/>
      <c r="AL53" s="99"/>
      <c r="AM53" s="100"/>
      <c r="AN53" s="100"/>
      <c r="AO53" s="100"/>
      <c r="AP53" s="101"/>
    </row>
    <row r="54" spans="1:42" ht="18.75" customHeight="1" thickBot="1" x14ac:dyDescent="0.3">
      <c r="A54" s="45"/>
      <c r="B54" s="619" t="s">
        <v>67</v>
      </c>
      <c r="C54" s="620"/>
      <c r="D54" s="621"/>
      <c r="E54" s="390"/>
      <c r="F54" s="330"/>
      <c r="G54" s="233" t="s">
        <v>44</v>
      </c>
      <c r="H54" s="46"/>
      <c r="I54" s="247"/>
      <c r="J54" s="47"/>
      <c r="K54" s="73">
        <v>18</v>
      </c>
      <c r="L54" s="49">
        <v>12</v>
      </c>
      <c r="M54" s="104"/>
      <c r="N54" s="50"/>
      <c r="O54" s="51"/>
      <c r="P54" s="52"/>
      <c r="Q54" s="52"/>
      <c r="R54" s="75">
        <v>6</v>
      </c>
      <c r="S54" s="361"/>
      <c r="T54" s="349"/>
      <c r="U54" s="362"/>
      <c r="V54" s="362"/>
      <c r="W54" s="107"/>
      <c r="X54" s="107"/>
      <c r="Y54" s="108"/>
      <c r="Z54" s="107"/>
      <c r="AA54" s="105"/>
      <c r="AB54" s="55"/>
      <c r="AC54" s="106">
        <v>12</v>
      </c>
      <c r="AD54" s="106">
        <v>6</v>
      </c>
      <c r="AE54" s="107"/>
      <c r="AF54" s="107"/>
      <c r="AG54" s="108"/>
      <c r="AH54" s="107"/>
      <c r="AI54" s="109"/>
      <c r="AJ54" s="109"/>
      <c r="AK54" s="109"/>
      <c r="AL54" s="109"/>
      <c r="AM54" s="110"/>
      <c r="AN54" s="110"/>
      <c r="AO54" s="110"/>
      <c r="AP54" s="111"/>
    </row>
    <row r="55" spans="1:42" ht="75" customHeight="1" thickBot="1" x14ac:dyDescent="0.25">
      <c r="A55" s="5" t="s">
        <v>68</v>
      </c>
      <c r="B55" s="606" t="s">
        <v>69</v>
      </c>
      <c r="C55" s="607"/>
      <c r="D55" s="471"/>
      <c r="E55" s="303"/>
      <c r="F55" s="303"/>
      <c r="G55" s="225"/>
      <c r="H55" s="6"/>
      <c r="I55" s="238"/>
      <c r="J55" s="6"/>
      <c r="K55" s="7">
        <f>SUM(L55:M55)</f>
        <v>154</v>
      </c>
      <c r="L55" s="4">
        <v>12</v>
      </c>
      <c r="M55" s="4">
        <f>SUM(O55:R55)</f>
        <v>142</v>
      </c>
      <c r="N55" s="4">
        <f>N56+N57+N58</f>
        <v>116</v>
      </c>
      <c r="O55" s="8">
        <f>SUM(O56:O58)</f>
        <v>64</v>
      </c>
      <c r="P55" s="8">
        <f>SUM(P56:P58)</f>
        <v>72</v>
      </c>
      <c r="Q55" s="8">
        <f>SUM(Q56:Q58)</f>
        <v>0</v>
      </c>
      <c r="R55" s="8">
        <v>6</v>
      </c>
      <c r="S55" s="368"/>
      <c r="T55" s="368"/>
      <c r="U55" s="368"/>
      <c r="V55" s="368"/>
      <c r="W55" s="6"/>
      <c r="X55" s="6"/>
      <c r="Y55" s="6"/>
      <c r="Z55" s="6"/>
      <c r="AA55" s="6">
        <f t="shared" ref="AA55:AH55" si="20">AA56+AA57+AA58+AA59</f>
        <v>18</v>
      </c>
      <c r="AB55" s="6">
        <f t="shared" si="20"/>
        <v>0</v>
      </c>
      <c r="AC55" s="6">
        <f t="shared" si="20"/>
        <v>0</v>
      </c>
      <c r="AD55" s="6">
        <f t="shared" si="20"/>
        <v>0</v>
      </c>
      <c r="AE55" s="6">
        <f t="shared" si="20"/>
        <v>2</v>
      </c>
      <c r="AF55" s="6">
        <f t="shared" si="20"/>
        <v>44</v>
      </c>
      <c r="AG55" s="6">
        <f t="shared" si="20"/>
        <v>0</v>
      </c>
      <c r="AH55" s="6">
        <f t="shared" si="20"/>
        <v>0</v>
      </c>
      <c r="AI55" s="6">
        <f t="shared" ref="AI55:AP55" si="21">AI56+AI57+AI58+AI59</f>
        <v>0</v>
      </c>
      <c r="AJ55" s="6">
        <f t="shared" si="21"/>
        <v>72</v>
      </c>
      <c r="AK55" s="6">
        <f t="shared" si="21"/>
        <v>12</v>
      </c>
      <c r="AL55" s="6">
        <f t="shared" si="21"/>
        <v>6</v>
      </c>
      <c r="AM55" s="6">
        <f t="shared" si="21"/>
        <v>0</v>
      </c>
      <c r="AN55" s="6">
        <f t="shared" si="21"/>
        <v>0</v>
      </c>
      <c r="AO55" s="6">
        <f t="shared" si="21"/>
        <v>0</v>
      </c>
      <c r="AP55" s="6">
        <f t="shared" si="21"/>
        <v>0</v>
      </c>
    </row>
    <row r="56" spans="1:42" ht="45" customHeight="1" x14ac:dyDescent="0.25">
      <c r="A56" s="9" t="s">
        <v>70</v>
      </c>
      <c r="B56" s="608" t="s">
        <v>71</v>
      </c>
      <c r="C56" s="609"/>
      <c r="D56" s="610"/>
      <c r="E56" s="383"/>
      <c r="F56" s="326"/>
      <c r="G56" s="230"/>
      <c r="H56" s="11"/>
      <c r="I56" s="239"/>
      <c r="J56" s="11"/>
      <c r="K56" s="12">
        <f>SUM(L56:M56)</f>
        <v>64</v>
      </c>
      <c r="L56" s="112"/>
      <c r="M56" s="13">
        <f>SUM(O56:R56)</f>
        <v>64</v>
      </c>
      <c r="N56" s="113">
        <v>44</v>
      </c>
      <c r="O56" s="15">
        <v>64</v>
      </c>
      <c r="P56" s="59"/>
      <c r="Q56" s="59"/>
      <c r="R56" s="61"/>
      <c r="S56" s="343"/>
      <c r="T56" s="350"/>
      <c r="U56" s="350"/>
      <c r="V56" s="350"/>
      <c r="W56" s="59"/>
      <c r="X56" s="59"/>
      <c r="Y56" s="114"/>
      <c r="Z56" s="59"/>
      <c r="AA56" s="18">
        <v>18</v>
      </c>
      <c r="AB56" s="62"/>
      <c r="AC56" s="62"/>
      <c r="AD56" s="62"/>
      <c r="AE56" s="59">
        <v>2</v>
      </c>
      <c r="AF56" s="59">
        <v>44</v>
      </c>
      <c r="AG56" s="114"/>
      <c r="AH56" s="59"/>
      <c r="AI56" s="26"/>
      <c r="AJ56" s="26"/>
      <c r="AK56" s="26"/>
      <c r="AL56" s="26"/>
      <c r="AM56" s="27"/>
      <c r="AN56" s="27"/>
      <c r="AO56" s="27"/>
      <c r="AP56" s="28"/>
    </row>
    <row r="57" spans="1:42" ht="13.5" customHeight="1" x14ac:dyDescent="0.25">
      <c r="A57" s="30" t="s">
        <v>72</v>
      </c>
      <c r="B57" s="600" t="s">
        <v>63</v>
      </c>
      <c r="C57" s="601"/>
      <c r="D57" s="602"/>
      <c r="E57" s="384"/>
      <c r="F57" s="327"/>
      <c r="G57" s="228"/>
      <c r="H57" s="43"/>
      <c r="I57" s="633" t="s">
        <v>64</v>
      </c>
      <c r="J57" s="631"/>
      <c r="K57" s="32">
        <f>SUM(L57:M57)</f>
        <v>36</v>
      </c>
      <c r="L57" s="77"/>
      <c r="M57" s="78">
        <f>SUM(O57:R57)</f>
        <v>36</v>
      </c>
      <c r="N57" s="34">
        <v>36</v>
      </c>
      <c r="O57" s="35"/>
      <c r="P57" s="36">
        <v>36</v>
      </c>
      <c r="Q57" s="36"/>
      <c r="R57" s="69"/>
      <c r="S57" s="357"/>
      <c r="T57" s="358"/>
      <c r="U57" s="358"/>
      <c r="V57" s="358"/>
      <c r="W57" s="81"/>
      <c r="X57" s="36"/>
      <c r="Y57" s="82"/>
      <c r="Z57" s="81"/>
      <c r="AA57" s="79"/>
      <c r="AB57" s="80"/>
      <c r="AC57" s="80"/>
      <c r="AD57" s="80"/>
      <c r="AE57" s="81"/>
      <c r="AF57" s="36"/>
      <c r="AG57" s="82"/>
      <c r="AH57" s="81"/>
      <c r="AI57" s="83"/>
      <c r="AJ57" s="40">
        <v>36</v>
      </c>
      <c r="AK57" s="83"/>
      <c r="AL57" s="83"/>
      <c r="AM57" s="84"/>
      <c r="AN57" s="41"/>
      <c r="AO57" s="84"/>
      <c r="AP57" s="85"/>
    </row>
    <row r="58" spans="1:42" ht="19.5" customHeight="1" x14ac:dyDescent="0.25">
      <c r="A58" s="86" t="s">
        <v>73</v>
      </c>
      <c r="B58" s="624" t="s">
        <v>66</v>
      </c>
      <c r="C58" s="625"/>
      <c r="D58" s="626"/>
      <c r="E58" s="384"/>
      <c r="F58" s="331"/>
      <c r="G58" s="228"/>
      <c r="H58" s="43"/>
      <c r="I58" s="634"/>
      <c r="J58" s="632"/>
      <c r="K58" s="32">
        <f>SUM(L58:M58)</f>
        <v>36</v>
      </c>
      <c r="L58" s="77"/>
      <c r="M58" s="78">
        <f>SUM(O58:R58)</f>
        <v>36</v>
      </c>
      <c r="N58" s="34">
        <v>36</v>
      </c>
      <c r="O58" s="44"/>
      <c r="P58" s="36">
        <v>36</v>
      </c>
      <c r="Q58" s="36"/>
      <c r="R58" s="69"/>
      <c r="S58" s="357"/>
      <c r="T58" s="358"/>
      <c r="U58" s="358"/>
      <c r="V58" s="358"/>
      <c r="W58" s="81"/>
      <c r="X58" s="81"/>
      <c r="Y58" s="82"/>
      <c r="Z58" s="81"/>
      <c r="AA58" s="79"/>
      <c r="AB58" s="80"/>
      <c r="AC58" s="80"/>
      <c r="AD58" s="80"/>
      <c r="AE58" s="81"/>
      <c r="AF58" s="81"/>
      <c r="AG58" s="82"/>
      <c r="AH58" s="81"/>
      <c r="AI58" s="83"/>
      <c r="AJ58" s="83">
        <v>36</v>
      </c>
      <c r="AK58" s="83"/>
      <c r="AL58" s="83"/>
      <c r="AM58" s="84"/>
      <c r="AN58" s="115"/>
      <c r="AO58" s="116"/>
      <c r="AP58" s="117"/>
    </row>
    <row r="59" spans="1:42" ht="19.5" customHeight="1" thickBot="1" x14ac:dyDescent="0.3">
      <c r="A59" s="118"/>
      <c r="B59" s="619" t="s">
        <v>67</v>
      </c>
      <c r="C59" s="620"/>
      <c r="D59" s="621"/>
      <c r="E59" s="390"/>
      <c r="F59" s="330"/>
      <c r="G59" s="234"/>
      <c r="H59" s="47"/>
      <c r="I59" s="248" t="s">
        <v>44</v>
      </c>
      <c r="J59" s="103"/>
      <c r="K59" s="48">
        <v>18</v>
      </c>
      <c r="L59" s="119">
        <v>12</v>
      </c>
      <c r="M59" s="104"/>
      <c r="N59" s="50"/>
      <c r="O59" s="120"/>
      <c r="P59" s="52"/>
      <c r="Q59" s="52"/>
      <c r="R59" s="75">
        <v>6</v>
      </c>
      <c r="S59" s="361"/>
      <c r="T59" s="362"/>
      <c r="U59" s="362"/>
      <c r="V59" s="362"/>
      <c r="W59" s="107"/>
      <c r="X59" s="107"/>
      <c r="Y59" s="108"/>
      <c r="Z59" s="107"/>
      <c r="AA59" s="105"/>
      <c r="AB59" s="106"/>
      <c r="AC59" s="106"/>
      <c r="AD59" s="106"/>
      <c r="AE59" s="107"/>
      <c r="AF59" s="107"/>
      <c r="AG59" s="108"/>
      <c r="AH59" s="107"/>
      <c r="AI59" s="109"/>
      <c r="AJ59" s="109"/>
      <c r="AK59" s="109">
        <v>12</v>
      </c>
      <c r="AL59" s="109">
        <v>6</v>
      </c>
      <c r="AM59" s="110"/>
      <c r="AN59" s="121"/>
      <c r="AO59" s="122"/>
      <c r="AP59" s="123"/>
    </row>
    <row r="60" spans="1:42" s="124" customFormat="1" ht="55.15" customHeight="1" thickBot="1" x14ac:dyDescent="0.25">
      <c r="A60" s="5" t="s">
        <v>74</v>
      </c>
      <c r="B60" s="606" t="s">
        <v>75</v>
      </c>
      <c r="C60" s="607"/>
      <c r="D60" s="471"/>
      <c r="E60" s="303"/>
      <c r="F60" s="303"/>
      <c r="G60" s="225"/>
      <c r="H60" s="6"/>
      <c r="I60" s="238"/>
      <c r="J60" s="6"/>
      <c r="K60" s="4">
        <f>SUM(L60:M60)</f>
        <v>182</v>
      </c>
      <c r="L60" s="4">
        <v>12</v>
      </c>
      <c r="M60" s="4">
        <f>SUM(O60:R60)</f>
        <v>170</v>
      </c>
      <c r="N60" s="4">
        <f>SUM(N61:N64)</f>
        <v>132</v>
      </c>
      <c r="O60" s="8">
        <f>SUM(O61:O64)</f>
        <v>92</v>
      </c>
      <c r="P60" s="8">
        <f>SUM(P61:P64)</f>
        <v>72</v>
      </c>
      <c r="Q60" s="8">
        <f>SUM(Q61:Q64)</f>
        <v>0</v>
      </c>
      <c r="R60" s="8">
        <v>6</v>
      </c>
      <c r="S60" s="367"/>
      <c r="T60" s="367"/>
      <c r="U60" s="367"/>
      <c r="V60" s="367"/>
      <c r="W60" s="8"/>
      <c r="X60" s="8"/>
      <c r="Y60" s="8"/>
      <c r="Z60" s="8"/>
      <c r="AA60" s="8">
        <f t="shared" ref="AA60:AH60" si="22">AA61+AA62+AA63+AA64+AA65</f>
        <v>0</v>
      </c>
      <c r="AB60" s="8">
        <f t="shared" si="22"/>
        <v>0</v>
      </c>
      <c r="AC60" s="8">
        <f t="shared" si="22"/>
        <v>0</v>
      </c>
      <c r="AD60" s="8">
        <f t="shared" si="22"/>
        <v>0</v>
      </c>
      <c r="AE60" s="8">
        <f t="shared" si="22"/>
        <v>32</v>
      </c>
      <c r="AF60" s="8">
        <f t="shared" si="22"/>
        <v>132</v>
      </c>
      <c r="AG60" s="8">
        <f t="shared" si="22"/>
        <v>12</v>
      </c>
      <c r="AH60" s="8">
        <f t="shared" si="22"/>
        <v>6</v>
      </c>
      <c r="AI60" s="8">
        <f t="shared" ref="AI60:AP60" si="23">AI61+AI62+AI63+AI64+AI65</f>
        <v>0</v>
      </c>
      <c r="AJ60" s="8">
        <f t="shared" si="23"/>
        <v>0</v>
      </c>
      <c r="AK60" s="8">
        <f t="shared" si="23"/>
        <v>0</v>
      </c>
      <c r="AL60" s="8">
        <f t="shared" si="23"/>
        <v>0</v>
      </c>
      <c r="AM60" s="8">
        <f t="shared" si="23"/>
        <v>0</v>
      </c>
      <c r="AN60" s="8">
        <f t="shared" si="23"/>
        <v>0</v>
      </c>
      <c r="AO60" s="8">
        <f t="shared" si="23"/>
        <v>0</v>
      </c>
      <c r="AP60" s="8">
        <f t="shared" si="23"/>
        <v>0</v>
      </c>
    </row>
    <row r="61" spans="1:42" s="125" customFormat="1" ht="45.75" customHeight="1" x14ac:dyDescent="0.25">
      <c r="A61" s="126" t="s">
        <v>76</v>
      </c>
      <c r="B61" s="635" t="s">
        <v>77</v>
      </c>
      <c r="C61" s="636"/>
      <c r="D61" s="637"/>
      <c r="E61" s="383"/>
      <c r="F61" s="332"/>
      <c r="G61" s="226"/>
      <c r="H61" s="11"/>
      <c r="I61" s="239"/>
      <c r="J61" s="11"/>
      <c r="K61" s="60">
        <f>SUM(L61:M61)</f>
        <v>52</v>
      </c>
      <c r="L61" s="13"/>
      <c r="M61" s="13">
        <f>SUM(O61:R61)</f>
        <v>52</v>
      </c>
      <c r="N61" s="14">
        <v>36</v>
      </c>
      <c r="O61" s="76">
        <v>52</v>
      </c>
      <c r="P61" s="16"/>
      <c r="Q61" s="16"/>
      <c r="R61" s="61"/>
      <c r="S61" s="343"/>
      <c r="T61" s="350"/>
      <c r="U61" s="350"/>
      <c r="V61" s="350"/>
      <c r="W61" s="16"/>
      <c r="X61" s="16"/>
      <c r="Y61" s="63"/>
      <c r="Z61" s="16"/>
      <c r="AA61" s="18"/>
      <c r="AB61" s="62"/>
      <c r="AC61" s="62"/>
      <c r="AD61" s="62"/>
      <c r="AE61" s="16">
        <v>16</v>
      </c>
      <c r="AF61" s="16">
        <v>36</v>
      </c>
      <c r="AG61" s="63"/>
      <c r="AH61" s="16"/>
      <c r="AI61" s="26"/>
      <c r="AJ61" s="26"/>
      <c r="AK61" s="26"/>
      <c r="AL61" s="26"/>
      <c r="AM61" s="27"/>
      <c r="AN61" s="128"/>
      <c r="AO61" s="129"/>
      <c r="AP61" s="130"/>
    </row>
    <row r="62" spans="1:42" ht="28.5" customHeight="1" x14ac:dyDescent="0.25">
      <c r="A62" s="86" t="s">
        <v>78</v>
      </c>
      <c r="B62" s="624" t="s">
        <v>79</v>
      </c>
      <c r="C62" s="625"/>
      <c r="D62" s="626"/>
      <c r="E62" s="384"/>
      <c r="F62" s="331"/>
      <c r="G62" s="228"/>
      <c r="H62" s="31"/>
      <c r="I62" s="240"/>
      <c r="J62" s="65"/>
      <c r="K62" s="66">
        <f>SUM(L62:M62)</f>
        <v>40</v>
      </c>
      <c r="L62" s="77"/>
      <c r="M62" s="78">
        <f>SUM(O62:R62)</f>
        <v>40</v>
      </c>
      <c r="N62" s="34">
        <v>24</v>
      </c>
      <c r="O62" s="44">
        <v>40</v>
      </c>
      <c r="P62" s="36"/>
      <c r="Q62" s="36"/>
      <c r="R62" s="69"/>
      <c r="S62" s="357"/>
      <c r="T62" s="358"/>
      <c r="U62" s="358"/>
      <c r="V62" s="358"/>
      <c r="W62" s="81"/>
      <c r="X62" s="81"/>
      <c r="Y62" s="82"/>
      <c r="Z62" s="81"/>
      <c r="AA62" s="79"/>
      <c r="AB62" s="80"/>
      <c r="AC62" s="80"/>
      <c r="AD62" s="80"/>
      <c r="AE62" s="81">
        <v>16</v>
      </c>
      <c r="AF62" s="81">
        <v>24</v>
      </c>
      <c r="AG62" s="82"/>
      <c r="AH62" s="81"/>
      <c r="AI62" s="83"/>
      <c r="AJ62" s="83"/>
      <c r="AK62" s="83"/>
      <c r="AL62" s="83"/>
      <c r="AM62" s="41"/>
      <c r="AN62" s="115"/>
      <c r="AO62" s="116"/>
      <c r="AP62" s="117"/>
    </row>
    <row r="63" spans="1:42" ht="15.75" customHeight="1" x14ac:dyDescent="0.25">
      <c r="A63" s="86" t="s">
        <v>80</v>
      </c>
      <c r="B63" s="624" t="s">
        <v>63</v>
      </c>
      <c r="C63" s="625"/>
      <c r="D63" s="626"/>
      <c r="E63" s="384"/>
      <c r="F63" s="331"/>
      <c r="G63" s="228"/>
      <c r="H63" s="650" t="s">
        <v>64</v>
      </c>
      <c r="I63" s="249"/>
      <c r="J63" s="65"/>
      <c r="K63" s="66">
        <v>36</v>
      </c>
      <c r="L63" s="131"/>
      <c r="M63" s="78">
        <f>SUM(O63:R63)</f>
        <v>36</v>
      </c>
      <c r="N63" s="90">
        <v>36</v>
      </c>
      <c r="O63" s="132"/>
      <c r="P63" s="92">
        <v>36</v>
      </c>
      <c r="Q63" s="92"/>
      <c r="R63" s="93"/>
      <c r="S63" s="359"/>
      <c r="T63" s="360"/>
      <c r="U63" s="360"/>
      <c r="V63" s="360"/>
      <c r="W63" s="97"/>
      <c r="X63" s="97"/>
      <c r="Y63" s="98"/>
      <c r="Z63" s="97"/>
      <c r="AA63" s="94"/>
      <c r="AB63" s="96"/>
      <c r="AC63" s="96"/>
      <c r="AD63" s="96"/>
      <c r="AE63" s="97"/>
      <c r="AF63" s="97">
        <v>36</v>
      </c>
      <c r="AG63" s="98"/>
      <c r="AH63" s="97"/>
      <c r="AI63" s="99"/>
      <c r="AJ63" s="99"/>
      <c r="AK63" s="99"/>
      <c r="AL63" s="99"/>
      <c r="AM63" s="133"/>
      <c r="AN63" s="134"/>
      <c r="AO63" s="135"/>
      <c r="AP63" s="136"/>
    </row>
    <row r="64" spans="1:42" ht="16.5" customHeight="1" x14ac:dyDescent="0.25">
      <c r="A64" s="86" t="s">
        <v>81</v>
      </c>
      <c r="B64" s="624" t="s">
        <v>66</v>
      </c>
      <c r="C64" s="625"/>
      <c r="D64" s="626"/>
      <c r="E64" s="384"/>
      <c r="F64" s="331"/>
      <c r="G64" s="228"/>
      <c r="H64" s="651"/>
      <c r="I64" s="249"/>
      <c r="J64" s="65"/>
      <c r="K64" s="66">
        <v>36</v>
      </c>
      <c r="L64" s="131"/>
      <c r="M64" s="78">
        <f>SUM(O64:R64)</f>
        <v>36</v>
      </c>
      <c r="N64" s="90">
        <v>36</v>
      </c>
      <c r="O64" s="132"/>
      <c r="P64" s="92">
        <v>36</v>
      </c>
      <c r="Q64" s="92"/>
      <c r="R64" s="93"/>
      <c r="S64" s="359"/>
      <c r="T64" s="360"/>
      <c r="U64" s="360"/>
      <c r="V64" s="360"/>
      <c r="W64" s="97"/>
      <c r="X64" s="97"/>
      <c r="Y64" s="98"/>
      <c r="Z64" s="97"/>
      <c r="AA64" s="94"/>
      <c r="AB64" s="96"/>
      <c r="AC64" s="96"/>
      <c r="AD64" s="96"/>
      <c r="AE64" s="97"/>
      <c r="AF64" s="97">
        <v>36</v>
      </c>
      <c r="AG64" s="98"/>
      <c r="AH64" s="97"/>
      <c r="AI64" s="99"/>
      <c r="AJ64" s="99"/>
      <c r="AK64" s="99"/>
      <c r="AL64" s="99"/>
      <c r="AM64" s="133"/>
      <c r="AN64" s="134"/>
      <c r="AO64" s="135"/>
      <c r="AP64" s="136"/>
    </row>
    <row r="65" spans="1:42" ht="16.5" customHeight="1" thickBot="1" x14ac:dyDescent="0.3">
      <c r="A65" s="118"/>
      <c r="B65" s="619" t="s">
        <v>67</v>
      </c>
      <c r="C65" s="620"/>
      <c r="D65" s="621"/>
      <c r="E65" s="390"/>
      <c r="F65" s="330"/>
      <c r="G65" s="234"/>
      <c r="H65" s="137" t="s">
        <v>44</v>
      </c>
      <c r="I65" s="241"/>
      <c r="J65" s="74"/>
      <c r="K65" s="73">
        <v>18</v>
      </c>
      <c r="L65" s="119">
        <v>12</v>
      </c>
      <c r="M65" s="104"/>
      <c r="N65" s="50"/>
      <c r="O65" s="120"/>
      <c r="P65" s="52"/>
      <c r="Q65" s="52"/>
      <c r="R65" s="75">
        <v>6</v>
      </c>
      <c r="S65" s="361"/>
      <c r="T65" s="362"/>
      <c r="U65" s="362"/>
      <c r="V65" s="362"/>
      <c r="W65" s="107"/>
      <c r="X65" s="107"/>
      <c r="Y65" s="108"/>
      <c r="Z65" s="107"/>
      <c r="AA65" s="105"/>
      <c r="AB65" s="106"/>
      <c r="AC65" s="106"/>
      <c r="AD65" s="106"/>
      <c r="AE65" s="107"/>
      <c r="AF65" s="107"/>
      <c r="AG65" s="108">
        <v>12</v>
      </c>
      <c r="AH65" s="107">
        <v>6</v>
      </c>
      <c r="AI65" s="109"/>
      <c r="AJ65" s="109"/>
      <c r="AK65" s="109"/>
      <c r="AL65" s="109"/>
      <c r="AM65" s="57"/>
      <c r="AN65" s="121"/>
      <c r="AO65" s="122"/>
      <c r="AP65" s="123"/>
    </row>
    <row r="66" spans="1:42" ht="53.25" customHeight="1" thickBot="1" x14ac:dyDescent="0.25">
      <c r="A66" s="5" t="s">
        <v>82</v>
      </c>
      <c r="B66" s="606" t="s">
        <v>83</v>
      </c>
      <c r="C66" s="607"/>
      <c r="D66" s="471"/>
      <c r="E66" s="303"/>
      <c r="F66" s="303"/>
      <c r="G66" s="225"/>
      <c r="H66" s="6"/>
      <c r="I66" s="238"/>
      <c r="J66" s="6"/>
      <c r="K66" s="7">
        <f>L66+M66</f>
        <v>858</v>
      </c>
      <c r="L66" s="4">
        <f t="shared" ref="L66:R66" si="24">L67+L68+L69+L70+L71+L72+L73+L74+L75+L76+L77</f>
        <v>78</v>
      </c>
      <c r="M66" s="4">
        <f t="shared" si="24"/>
        <v>780</v>
      </c>
      <c r="N66" s="4">
        <f t="shared" si="24"/>
        <v>648</v>
      </c>
      <c r="O66" s="4">
        <f t="shared" si="24"/>
        <v>504</v>
      </c>
      <c r="P66" s="4">
        <f t="shared" si="24"/>
        <v>252</v>
      </c>
      <c r="Q66" s="4">
        <f t="shared" si="24"/>
        <v>0</v>
      </c>
      <c r="R66" s="4">
        <f t="shared" si="24"/>
        <v>24</v>
      </c>
      <c r="S66" s="367"/>
      <c r="T66" s="367"/>
      <c r="U66" s="367"/>
      <c r="V66" s="367"/>
      <c r="W66" s="138"/>
      <c r="X66" s="138"/>
      <c r="Y66" s="138"/>
      <c r="Z66" s="138"/>
      <c r="AA66" s="138">
        <f t="shared" ref="AA66:AH66" si="25">AA67+AA68+AA69+AA70+AA71+AA72+AA73+AA74+AA75+AA76+AA77</f>
        <v>6</v>
      </c>
      <c r="AB66" s="138">
        <f t="shared" si="25"/>
        <v>186</v>
      </c>
      <c r="AC66" s="138">
        <f t="shared" si="25"/>
        <v>12</v>
      </c>
      <c r="AD66" s="138">
        <f t="shared" si="25"/>
        <v>6</v>
      </c>
      <c r="AE66" s="138">
        <f t="shared" si="25"/>
        <v>78</v>
      </c>
      <c r="AF66" s="138">
        <f t="shared" si="25"/>
        <v>138</v>
      </c>
      <c r="AG66" s="138">
        <f t="shared" si="25"/>
        <v>0</v>
      </c>
      <c r="AH66" s="138">
        <f t="shared" si="25"/>
        <v>0</v>
      </c>
      <c r="AI66" s="138">
        <f t="shared" ref="AI66:AM66" si="26">AI67+AI68+AI69+AI70+AI71+AI72+AI73+AI74+AI75+AI76+AI77</f>
        <v>24</v>
      </c>
      <c r="AJ66" s="138">
        <f t="shared" si="26"/>
        <v>314</v>
      </c>
      <c r="AK66" s="138">
        <f t="shared" si="26"/>
        <v>48</v>
      </c>
      <c r="AL66" s="138">
        <f t="shared" si="26"/>
        <v>12</v>
      </c>
      <c r="AM66" s="138">
        <f t="shared" si="26"/>
        <v>0</v>
      </c>
      <c r="AN66" s="138">
        <f>SUM(AN67:AN77)</f>
        <v>10</v>
      </c>
      <c r="AO66" s="138">
        <f t="shared" ref="AO66:AP66" si="27">AO67+AO68+AO69+AO70+AO71+AO72+AO73+AO74+AO75+AO76+AO77</f>
        <v>18</v>
      </c>
      <c r="AP66" s="138">
        <f t="shared" si="27"/>
        <v>6</v>
      </c>
    </row>
    <row r="67" spans="1:42" ht="15.75" customHeight="1" x14ac:dyDescent="0.25">
      <c r="A67" s="126" t="s">
        <v>84</v>
      </c>
      <c r="B67" s="644" t="s">
        <v>85</v>
      </c>
      <c r="C67" s="636"/>
      <c r="D67" s="645"/>
      <c r="E67" s="391"/>
      <c r="F67" s="318"/>
      <c r="G67" s="298" t="s">
        <v>44</v>
      </c>
      <c r="H67" s="300"/>
      <c r="I67" s="250"/>
      <c r="J67" s="11"/>
      <c r="K67" s="12">
        <f t="shared" ref="K67:K76" si="28">SUM(L67:M67)</f>
        <v>138</v>
      </c>
      <c r="L67" s="13">
        <v>12</v>
      </c>
      <c r="M67" s="13">
        <f>SUM(O67:R67)</f>
        <v>126</v>
      </c>
      <c r="N67" s="13">
        <v>114</v>
      </c>
      <c r="O67" s="11">
        <v>120</v>
      </c>
      <c r="P67" s="16"/>
      <c r="Q67" s="16"/>
      <c r="R67" s="61">
        <v>6</v>
      </c>
      <c r="S67" s="363"/>
      <c r="T67" s="364"/>
      <c r="U67" s="364"/>
      <c r="V67" s="364"/>
      <c r="W67" s="16"/>
      <c r="X67" s="16"/>
      <c r="Y67" s="63"/>
      <c r="Z67" s="16"/>
      <c r="AA67" s="139">
        <v>6</v>
      </c>
      <c r="AB67" s="140">
        <v>114</v>
      </c>
      <c r="AC67" s="140">
        <v>12</v>
      </c>
      <c r="AD67" s="140">
        <v>6</v>
      </c>
      <c r="AE67" s="16"/>
      <c r="AF67" s="16"/>
      <c r="AG67" s="63"/>
      <c r="AH67" s="16"/>
      <c r="AI67" s="26"/>
      <c r="AJ67" s="26"/>
      <c r="AK67" s="26"/>
      <c r="AL67" s="26"/>
      <c r="AM67" s="128"/>
      <c r="AN67" s="128"/>
      <c r="AO67" s="23"/>
      <c r="AP67" s="141"/>
    </row>
    <row r="68" spans="1:42" ht="18.399999999999999" customHeight="1" x14ac:dyDescent="0.25">
      <c r="A68" s="86" t="s">
        <v>86</v>
      </c>
      <c r="B68" s="624" t="s">
        <v>63</v>
      </c>
      <c r="C68" s="625"/>
      <c r="D68" s="626"/>
      <c r="E68" s="392"/>
      <c r="F68" s="333"/>
      <c r="G68" s="652" t="s">
        <v>64</v>
      </c>
      <c r="H68" s="264"/>
      <c r="I68" s="299"/>
      <c r="J68" s="65"/>
      <c r="K68" s="32">
        <f t="shared" si="28"/>
        <v>36</v>
      </c>
      <c r="L68" s="77"/>
      <c r="M68" s="33">
        <v>36</v>
      </c>
      <c r="N68" s="33">
        <v>36</v>
      </c>
      <c r="O68" s="31"/>
      <c r="P68" s="36">
        <v>36</v>
      </c>
      <c r="Q68" s="36"/>
      <c r="R68" s="69"/>
      <c r="S68" s="357"/>
      <c r="T68" s="358"/>
      <c r="U68" s="358"/>
      <c r="V68" s="358"/>
      <c r="W68" s="36"/>
      <c r="X68" s="36"/>
      <c r="Y68" s="81"/>
      <c r="Z68" s="81"/>
      <c r="AA68" s="79"/>
      <c r="AB68" s="80">
        <v>36</v>
      </c>
      <c r="AC68" s="80"/>
      <c r="AD68" s="80"/>
      <c r="AE68" s="36"/>
      <c r="AF68" s="36"/>
      <c r="AG68" s="81"/>
      <c r="AH68" s="81"/>
      <c r="AI68" s="40"/>
      <c r="AJ68" s="40"/>
      <c r="AK68" s="83"/>
      <c r="AL68" s="83"/>
      <c r="AM68" s="115"/>
      <c r="AN68" s="115"/>
      <c r="AO68" s="72"/>
      <c r="AP68" s="142"/>
    </row>
    <row r="69" spans="1:42" ht="16.149999999999999" customHeight="1" x14ac:dyDescent="0.25">
      <c r="A69" s="86" t="s">
        <v>87</v>
      </c>
      <c r="B69" s="624" t="s">
        <v>66</v>
      </c>
      <c r="C69" s="625"/>
      <c r="D69" s="626"/>
      <c r="E69" s="393"/>
      <c r="F69" s="334"/>
      <c r="G69" s="653"/>
      <c r="I69" s="251"/>
      <c r="J69" s="65"/>
      <c r="K69" s="32">
        <f t="shared" si="28"/>
        <v>36</v>
      </c>
      <c r="L69" s="77"/>
      <c r="M69" s="33">
        <v>36</v>
      </c>
      <c r="N69" s="33">
        <v>36</v>
      </c>
      <c r="O69" s="31"/>
      <c r="P69" s="36">
        <v>36</v>
      </c>
      <c r="Q69" s="36"/>
      <c r="R69" s="69"/>
      <c r="S69" s="357"/>
      <c r="T69" s="358"/>
      <c r="U69" s="358"/>
      <c r="V69" s="358"/>
      <c r="W69" s="36"/>
      <c r="X69" s="36"/>
      <c r="Y69" s="81"/>
      <c r="Z69" s="81"/>
      <c r="AA69" s="79"/>
      <c r="AB69" s="80">
        <v>36</v>
      </c>
      <c r="AC69" s="80"/>
      <c r="AD69" s="80"/>
      <c r="AE69" s="36"/>
      <c r="AF69" s="36"/>
      <c r="AG69" s="81"/>
      <c r="AH69" s="81"/>
      <c r="AI69" s="40"/>
      <c r="AJ69" s="40"/>
      <c r="AK69" s="83"/>
      <c r="AL69" s="83"/>
      <c r="AM69" s="115"/>
      <c r="AN69" s="115"/>
      <c r="AO69" s="72"/>
      <c r="AP69" s="142"/>
    </row>
    <row r="70" spans="1:42" ht="48" customHeight="1" x14ac:dyDescent="0.25">
      <c r="A70" s="86" t="s">
        <v>88</v>
      </c>
      <c r="B70" s="624" t="s">
        <v>89</v>
      </c>
      <c r="C70" s="625"/>
      <c r="D70" s="626"/>
      <c r="E70" s="384"/>
      <c r="F70" s="331"/>
      <c r="G70" s="228"/>
      <c r="H70" s="65"/>
      <c r="I70" s="251" t="s">
        <v>44</v>
      </c>
      <c r="J70" s="65"/>
      <c r="K70" s="32">
        <f t="shared" si="28"/>
        <v>264</v>
      </c>
      <c r="L70" s="77">
        <v>12</v>
      </c>
      <c r="M70" s="33">
        <f>SUM(O70:R70)</f>
        <v>252</v>
      </c>
      <c r="N70" s="33">
        <v>180</v>
      </c>
      <c r="O70" s="31">
        <v>246</v>
      </c>
      <c r="P70" s="36"/>
      <c r="Q70" s="36"/>
      <c r="R70" s="69">
        <v>6</v>
      </c>
      <c r="S70" s="357"/>
      <c r="T70" s="358"/>
      <c r="U70" s="358"/>
      <c r="V70" s="358"/>
      <c r="W70" s="36"/>
      <c r="X70" s="36"/>
      <c r="Y70" s="81"/>
      <c r="Z70" s="81"/>
      <c r="AA70" s="79"/>
      <c r="AB70" s="80"/>
      <c r="AC70" s="80"/>
      <c r="AD70" s="80"/>
      <c r="AE70" s="36">
        <v>48</v>
      </c>
      <c r="AF70" s="36">
        <v>60</v>
      </c>
      <c r="AG70" s="81"/>
      <c r="AH70" s="81"/>
      <c r="AI70" s="40">
        <v>18</v>
      </c>
      <c r="AJ70" s="40">
        <v>120</v>
      </c>
      <c r="AK70" s="83">
        <v>12</v>
      </c>
      <c r="AL70" s="83">
        <v>6</v>
      </c>
      <c r="AM70" s="115"/>
      <c r="AN70" s="115"/>
      <c r="AO70" s="72"/>
      <c r="AP70" s="142"/>
    </row>
    <row r="71" spans="1:42" ht="18.399999999999999" customHeight="1" x14ac:dyDescent="0.25">
      <c r="A71" s="86" t="s">
        <v>90</v>
      </c>
      <c r="B71" s="624" t="s">
        <v>63</v>
      </c>
      <c r="C71" s="625"/>
      <c r="D71" s="626"/>
      <c r="E71" s="384"/>
      <c r="F71" s="331"/>
      <c r="G71" s="228"/>
      <c r="H71" s="65"/>
      <c r="I71" s="648" t="s">
        <v>64</v>
      </c>
      <c r="J71" s="65"/>
      <c r="K71" s="32">
        <f t="shared" si="28"/>
        <v>72</v>
      </c>
      <c r="L71" s="77"/>
      <c r="M71" s="33">
        <v>72</v>
      </c>
      <c r="N71" s="33">
        <v>72</v>
      </c>
      <c r="O71" s="31"/>
      <c r="P71" s="36">
        <v>72</v>
      </c>
      <c r="Q71" s="36"/>
      <c r="R71" s="143"/>
      <c r="S71" s="357"/>
      <c r="T71" s="358"/>
      <c r="U71" s="358"/>
      <c r="V71" s="358"/>
      <c r="W71" s="36"/>
      <c r="X71" s="36"/>
      <c r="Y71" s="81"/>
      <c r="Z71" s="81"/>
      <c r="AA71" s="79"/>
      <c r="AB71" s="80"/>
      <c r="AC71" s="80"/>
      <c r="AD71" s="80"/>
      <c r="AE71" s="36"/>
      <c r="AF71" s="36"/>
      <c r="AG71" s="81"/>
      <c r="AH71" s="81"/>
      <c r="AI71" s="40"/>
      <c r="AJ71" s="40">
        <v>72</v>
      </c>
      <c r="AK71" s="83"/>
      <c r="AL71" s="83"/>
      <c r="AM71" s="115"/>
      <c r="AN71" s="115"/>
      <c r="AO71" s="72"/>
      <c r="AP71" s="72"/>
    </row>
    <row r="72" spans="1:42" ht="17.100000000000001" customHeight="1" x14ac:dyDescent="0.25">
      <c r="A72" s="86" t="s">
        <v>91</v>
      </c>
      <c r="B72" s="624" t="s">
        <v>66</v>
      </c>
      <c r="C72" s="625"/>
      <c r="D72" s="626"/>
      <c r="E72" s="384"/>
      <c r="F72" s="331"/>
      <c r="G72" s="228"/>
      <c r="H72" s="65"/>
      <c r="I72" s="649"/>
      <c r="J72" s="65"/>
      <c r="K72" s="32">
        <f t="shared" si="28"/>
        <v>36</v>
      </c>
      <c r="L72" s="77"/>
      <c r="M72" s="33">
        <v>36</v>
      </c>
      <c r="N72" s="33">
        <v>36</v>
      </c>
      <c r="O72" s="31"/>
      <c r="P72" s="36">
        <v>36</v>
      </c>
      <c r="Q72" s="36"/>
      <c r="R72" s="143"/>
      <c r="S72" s="357"/>
      <c r="T72" s="358"/>
      <c r="U72" s="358"/>
      <c r="V72" s="358"/>
      <c r="W72" s="36"/>
      <c r="X72" s="36"/>
      <c r="Y72" s="81"/>
      <c r="Z72" s="81"/>
      <c r="AA72" s="79"/>
      <c r="AB72" s="80"/>
      <c r="AC72" s="80"/>
      <c r="AD72" s="80"/>
      <c r="AE72" s="36"/>
      <c r="AF72" s="36"/>
      <c r="AG72" s="81"/>
      <c r="AH72" s="81"/>
      <c r="AI72" s="40"/>
      <c r="AJ72" s="40">
        <v>36</v>
      </c>
      <c r="AK72" s="83"/>
      <c r="AL72" s="83"/>
      <c r="AM72" s="115"/>
      <c r="AN72" s="115"/>
      <c r="AO72" s="72"/>
      <c r="AP72" s="72"/>
    </row>
    <row r="73" spans="1:42" ht="34.9" customHeight="1" x14ac:dyDescent="0.25">
      <c r="A73" s="86" t="s">
        <v>92</v>
      </c>
      <c r="B73" s="624" t="s">
        <v>93</v>
      </c>
      <c r="C73" s="625"/>
      <c r="D73" s="626"/>
      <c r="E73" s="384"/>
      <c r="F73" s="331"/>
      <c r="G73" s="228"/>
      <c r="H73" s="65"/>
      <c r="I73" s="251" t="s">
        <v>44</v>
      </c>
      <c r="J73" s="65"/>
      <c r="K73" s="32">
        <f t="shared" si="28"/>
        <v>126</v>
      </c>
      <c r="L73" s="77">
        <v>12</v>
      </c>
      <c r="M73" s="33">
        <f>SUM(O73:R73)</f>
        <v>114</v>
      </c>
      <c r="N73" s="33">
        <v>78</v>
      </c>
      <c r="O73" s="31">
        <v>108</v>
      </c>
      <c r="P73" s="36"/>
      <c r="Q73" s="36"/>
      <c r="R73" s="143">
        <v>6</v>
      </c>
      <c r="S73" s="357"/>
      <c r="T73" s="358"/>
      <c r="U73" s="358"/>
      <c r="V73" s="358"/>
      <c r="W73" s="36"/>
      <c r="X73" s="36"/>
      <c r="Y73" s="81"/>
      <c r="Z73" s="81"/>
      <c r="AA73" s="79"/>
      <c r="AB73" s="80"/>
      <c r="AC73" s="80"/>
      <c r="AD73" s="80"/>
      <c r="AE73" s="36">
        <v>30</v>
      </c>
      <c r="AF73" s="36">
        <v>78</v>
      </c>
      <c r="AG73" s="81"/>
      <c r="AH73" s="81"/>
      <c r="AI73" s="40"/>
      <c r="AJ73" s="40"/>
      <c r="AK73" s="83">
        <v>12</v>
      </c>
      <c r="AL73" s="83">
        <v>6</v>
      </c>
      <c r="AM73" s="115"/>
      <c r="AN73" s="115"/>
      <c r="AO73" s="72"/>
      <c r="AP73" s="72"/>
    </row>
    <row r="74" spans="1:42" ht="18.75" customHeight="1" x14ac:dyDescent="0.25">
      <c r="A74" s="86" t="s">
        <v>94</v>
      </c>
      <c r="B74" s="624" t="s">
        <v>63</v>
      </c>
      <c r="C74" s="625"/>
      <c r="D74" s="626"/>
      <c r="E74" s="384"/>
      <c r="F74" s="331"/>
      <c r="G74" s="228"/>
      <c r="H74" s="65"/>
      <c r="I74" s="646" t="s">
        <v>64</v>
      </c>
      <c r="J74" s="65"/>
      <c r="K74" s="32">
        <f t="shared" si="28"/>
        <v>36</v>
      </c>
      <c r="L74" s="77"/>
      <c r="M74" s="33">
        <v>36</v>
      </c>
      <c r="N74" s="33">
        <v>36</v>
      </c>
      <c r="O74" s="31"/>
      <c r="P74" s="36">
        <v>36</v>
      </c>
      <c r="Q74" s="36"/>
      <c r="R74" s="143"/>
      <c r="S74" s="357"/>
      <c r="T74" s="358"/>
      <c r="U74" s="358"/>
      <c r="V74" s="358"/>
      <c r="W74" s="36"/>
      <c r="X74" s="36"/>
      <c r="Y74" s="81"/>
      <c r="Z74" s="81"/>
      <c r="AA74" s="79"/>
      <c r="AB74" s="80"/>
      <c r="AC74" s="80"/>
      <c r="AD74" s="80"/>
      <c r="AE74" s="36"/>
      <c r="AF74" s="36"/>
      <c r="AG74" s="81"/>
      <c r="AH74" s="81"/>
      <c r="AI74" s="40"/>
      <c r="AJ74" s="40">
        <v>36</v>
      </c>
      <c r="AK74" s="83"/>
      <c r="AL74" s="83"/>
      <c r="AM74" s="115"/>
      <c r="AN74" s="115"/>
      <c r="AO74" s="72"/>
      <c r="AP74" s="72"/>
    </row>
    <row r="75" spans="1:42" ht="15.75" customHeight="1" x14ac:dyDescent="0.25">
      <c r="A75" s="86" t="s">
        <v>95</v>
      </c>
      <c r="B75" s="624" t="s">
        <v>66</v>
      </c>
      <c r="C75" s="625"/>
      <c r="D75" s="626"/>
      <c r="E75" s="384"/>
      <c r="F75" s="331"/>
      <c r="G75" s="228"/>
      <c r="H75" s="65"/>
      <c r="I75" s="647"/>
      <c r="J75" s="65"/>
      <c r="K75" s="32">
        <f t="shared" si="28"/>
        <v>36</v>
      </c>
      <c r="L75" s="77"/>
      <c r="M75" s="33">
        <v>36</v>
      </c>
      <c r="N75" s="33">
        <v>36</v>
      </c>
      <c r="O75" s="31"/>
      <c r="P75" s="36">
        <v>36</v>
      </c>
      <c r="Q75" s="36"/>
      <c r="R75" s="143"/>
      <c r="S75" s="357"/>
      <c r="T75" s="358"/>
      <c r="U75" s="358"/>
      <c r="V75" s="358"/>
      <c r="W75" s="36"/>
      <c r="X75" s="36"/>
      <c r="Y75" s="81"/>
      <c r="Z75" s="81"/>
      <c r="AA75" s="79"/>
      <c r="AB75" s="80"/>
      <c r="AC75" s="80"/>
      <c r="AD75" s="80"/>
      <c r="AE75" s="36"/>
      <c r="AF75" s="36"/>
      <c r="AG75" s="81"/>
      <c r="AH75" s="81"/>
      <c r="AI75" s="40"/>
      <c r="AJ75" s="40">
        <v>36</v>
      </c>
      <c r="AK75" s="83"/>
      <c r="AL75" s="83"/>
      <c r="AM75" s="115"/>
      <c r="AN75" s="115"/>
      <c r="AO75" s="72"/>
      <c r="AP75" s="72"/>
    </row>
    <row r="76" spans="1:42" s="144" customFormat="1" ht="18" customHeight="1" x14ac:dyDescent="0.25">
      <c r="A76" s="145" t="s">
        <v>82</v>
      </c>
      <c r="B76" s="638" t="s">
        <v>96</v>
      </c>
      <c r="C76" s="639"/>
      <c r="D76" s="640"/>
      <c r="E76" s="394"/>
      <c r="F76" s="335"/>
      <c r="G76" s="228"/>
      <c r="H76" s="146"/>
      <c r="I76" s="251"/>
      <c r="J76" s="147" t="s">
        <v>29</v>
      </c>
      <c r="K76" s="32">
        <f t="shared" si="28"/>
        <v>60</v>
      </c>
      <c r="L76" s="77">
        <v>30</v>
      </c>
      <c r="M76" s="33">
        <f>SUM(O76:R76)</f>
        <v>30</v>
      </c>
      <c r="N76" s="33">
        <v>24</v>
      </c>
      <c r="O76" s="148">
        <v>30</v>
      </c>
      <c r="P76" s="149"/>
      <c r="Q76" s="149"/>
      <c r="R76" s="143"/>
      <c r="S76" s="357"/>
      <c r="T76" s="358"/>
      <c r="U76" s="358"/>
      <c r="V76" s="358"/>
      <c r="W76" s="149"/>
      <c r="X76" s="149"/>
      <c r="Y76" s="150"/>
      <c r="Z76" s="150"/>
      <c r="AA76" s="79"/>
      <c r="AB76" s="80"/>
      <c r="AC76" s="80"/>
      <c r="AD76" s="80"/>
      <c r="AE76" s="149"/>
      <c r="AF76" s="149"/>
      <c r="AG76" s="150"/>
      <c r="AH76" s="150"/>
      <c r="AI76" s="151">
        <v>6</v>
      </c>
      <c r="AJ76" s="151">
        <v>14</v>
      </c>
      <c r="AK76" s="152">
        <v>24</v>
      </c>
      <c r="AL76" s="152"/>
      <c r="AM76" s="148"/>
      <c r="AN76" s="148">
        <v>10</v>
      </c>
      <c r="AO76" s="153">
        <v>6</v>
      </c>
      <c r="AP76" s="153"/>
    </row>
    <row r="77" spans="1:42" s="144" customFormat="1" ht="18" customHeight="1" thickBot="1" x14ac:dyDescent="0.3">
      <c r="A77" s="154"/>
      <c r="B77" s="641" t="s">
        <v>67</v>
      </c>
      <c r="C77" s="642"/>
      <c r="D77" s="643"/>
      <c r="E77" s="390"/>
      <c r="F77" s="336"/>
      <c r="G77" s="234"/>
      <c r="H77" s="155"/>
      <c r="I77" s="252"/>
      <c r="J77" s="156" t="s">
        <v>44</v>
      </c>
      <c r="K77" s="48">
        <v>18</v>
      </c>
      <c r="L77" s="119">
        <v>12</v>
      </c>
      <c r="M77" s="49">
        <v>6</v>
      </c>
      <c r="N77" s="49"/>
      <c r="O77" s="157"/>
      <c r="P77" s="158"/>
      <c r="Q77" s="158"/>
      <c r="R77" s="159">
        <v>6</v>
      </c>
      <c r="S77" s="361"/>
      <c r="T77" s="362"/>
      <c r="U77" s="362"/>
      <c r="V77" s="362"/>
      <c r="W77" s="158"/>
      <c r="X77" s="158"/>
      <c r="Y77" s="160"/>
      <c r="Z77" s="160"/>
      <c r="AA77" s="105"/>
      <c r="AB77" s="106"/>
      <c r="AC77" s="106"/>
      <c r="AD77" s="106"/>
      <c r="AE77" s="158"/>
      <c r="AF77" s="158"/>
      <c r="AG77" s="160"/>
      <c r="AH77" s="160"/>
      <c r="AI77" s="56"/>
      <c r="AJ77" s="56"/>
      <c r="AK77" s="56"/>
      <c r="AL77" s="56"/>
      <c r="AM77" s="157"/>
      <c r="AN77" s="157" t="s">
        <v>55</v>
      </c>
      <c r="AO77" s="161">
        <v>12</v>
      </c>
      <c r="AP77" s="161">
        <v>6</v>
      </c>
    </row>
    <row r="78" spans="1:42" s="125" customFormat="1" ht="30" customHeight="1" thickBot="1" x14ac:dyDescent="0.25">
      <c r="A78" s="5" t="s">
        <v>97</v>
      </c>
      <c r="B78" s="606" t="s">
        <v>98</v>
      </c>
      <c r="C78" s="607"/>
      <c r="D78" s="471"/>
      <c r="E78" s="303"/>
      <c r="F78" s="303"/>
      <c r="G78" s="225"/>
      <c r="H78" s="6"/>
      <c r="I78" s="238"/>
      <c r="J78" s="6"/>
      <c r="K78" s="7">
        <f>SUM(L78:M78)</f>
        <v>156</v>
      </c>
      <c r="L78" s="4">
        <v>12</v>
      </c>
      <c r="M78" s="4">
        <f>SUM(O78:R78)</f>
        <v>144</v>
      </c>
      <c r="N78" s="4">
        <f>SUM(N79:N81)</f>
        <v>116</v>
      </c>
      <c r="O78" s="8">
        <f>SUM(O79:O81)</f>
        <v>66</v>
      </c>
      <c r="P78" s="8">
        <f>SUM(P79:P81)</f>
        <v>72</v>
      </c>
      <c r="Q78" s="8">
        <f>SUM(Q79:Q81)</f>
        <v>0</v>
      </c>
      <c r="R78" s="8">
        <v>6</v>
      </c>
      <c r="S78" s="367"/>
      <c r="T78" s="367"/>
      <c r="U78" s="367"/>
      <c r="V78" s="367"/>
      <c r="W78" s="8"/>
      <c r="X78" s="8"/>
      <c r="Y78" s="8"/>
      <c r="Z78" s="8"/>
      <c r="AA78" s="8">
        <f t="shared" ref="AA78:AH78" si="29">AA79+AA80+AA81+AA82</f>
        <v>0</v>
      </c>
      <c r="AB78" s="8">
        <f t="shared" si="29"/>
        <v>0</v>
      </c>
      <c r="AC78" s="8">
        <f t="shared" si="29"/>
        <v>0</v>
      </c>
      <c r="AD78" s="8">
        <f t="shared" si="29"/>
        <v>0</v>
      </c>
      <c r="AE78" s="8">
        <f t="shared" si="29"/>
        <v>0</v>
      </c>
      <c r="AF78" s="8">
        <f t="shared" si="29"/>
        <v>0</v>
      </c>
      <c r="AG78" s="8">
        <f t="shared" si="29"/>
        <v>0</v>
      </c>
      <c r="AH78" s="8">
        <f t="shared" si="29"/>
        <v>0</v>
      </c>
      <c r="AI78" s="8">
        <f t="shared" ref="AI78:AP78" si="30">AI79+AI80+AI81+AI82</f>
        <v>0</v>
      </c>
      <c r="AJ78" s="8">
        <f t="shared" si="30"/>
        <v>0</v>
      </c>
      <c r="AK78" s="8">
        <f t="shared" si="30"/>
        <v>0</v>
      </c>
      <c r="AL78" s="8">
        <f t="shared" si="30"/>
        <v>0</v>
      </c>
      <c r="AM78" s="8">
        <f t="shared" si="30"/>
        <v>22</v>
      </c>
      <c r="AN78" s="8">
        <f t="shared" si="30"/>
        <v>116</v>
      </c>
      <c r="AO78" s="8">
        <f t="shared" si="30"/>
        <v>12</v>
      </c>
      <c r="AP78" s="8">
        <f t="shared" si="30"/>
        <v>6</v>
      </c>
    </row>
    <row r="79" spans="1:42" s="162" customFormat="1" ht="45" customHeight="1" x14ac:dyDescent="0.25">
      <c r="A79" s="127" t="s">
        <v>99</v>
      </c>
      <c r="B79" s="635" t="s">
        <v>100</v>
      </c>
      <c r="C79" s="636"/>
      <c r="D79" s="637"/>
      <c r="E79" s="383"/>
      <c r="F79" s="332"/>
      <c r="G79" s="226"/>
      <c r="H79" s="10"/>
      <c r="I79" s="250"/>
      <c r="J79" s="10"/>
      <c r="K79" s="12">
        <f>SUM(L79:M79)</f>
        <v>66</v>
      </c>
      <c r="L79" s="13"/>
      <c r="M79" s="163">
        <f>SUM(O79:R79)</f>
        <v>66</v>
      </c>
      <c r="N79" s="164">
        <v>44</v>
      </c>
      <c r="O79" s="165">
        <v>66</v>
      </c>
      <c r="P79" s="166"/>
      <c r="Q79" s="166"/>
      <c r="R79" s="167"/>
      <c r="S79" s="365"/>
      <c r="T79" s="366"/>
      <c r="U79" s="366"/>
      <c r="V79" s="366"/>
      <c r="W79" s="166"/>
      <c r="X79" s="166"/>
      <c r="Y79" s="170"/>
      <c r="Z79" s="166"/>
      <c r="AA79" s="168"/>
      <c r="AB79" s="169"/>
      <c r="AC79" s="169"/>
      <c r="AD79" s="169"/>
      <c r="AE79" s="166"/>
      <c r="AF79" s="166"/>
      <c r="AG79" s="170"/>
      <c r="AH79" s="166"/>
      <c r="AI79" s="171"/>
      <c r="AJ79" s="172"/>
      <c r="AK79" s="172"/>
      <c r="AL79" s="172"/>
      <c r="AM79" s="173">
        <v>22</v>
      </c>
      <c r="AN79" s="174">
        <v>44</v>
      </c>
      <c r="AO79" s="174"/>
      <c r="AP79" s="175"/>
    </row>
    <row r="80" spans="1:42" ht="15" customHeight="1" x14ac:dyDescent="0.25">
      <c r="A80" s="86" t="s">
        <v>101</v>
      </c>
      <c r="B80" s="624" t="s">
        <v>63</v>
      </c>
      <c r="C80" s="625"/>
      <c r="D80" s="626"/>
      <c r="E80" s="384"/>
      <c r="F80" s="331"/>
      <c r="G80" s="228"/>
      <c r="H80" s="43"/>
      <c r="I80" s="251"/>
      <c r="J80" s="631" t="s">
        <v>64</v>
      </c>
      <c r="K80" s="32">
        <f>SUM(L80:M80)</f>
        <v>36</v>
      </c>
      <c r="L80" s="77"/>
      <c r="M80" s="33">
        <f>SUM(O80:R80)</f>
        <v>36</v>
      </c>
      <c r="N80" s="34">
        <v>36</v>
      </c>
      <c r="O80" s="44"/>
      <c r="P80" s="36">
        <v>36</v>
      </c>
      <c r="Q80" s="36"/>
      <c r="R80" s="69"/>
      <c r="S80" s="357"/>
      <c r="T80" s="358"/>
      <c r="U80" s="358"/>
      <c r="V80" s="358"/>
      <c r="W80" s="81"/>
      <c r="X80" s="81"/>
      <c r="Y80" s="82"/>
      <c r="Z80" s="81"/>
      <c r="AA80" s="79"/>
      <c r="AB80" s="80"/>
      <c r="AC80" s="80"/>
      <c r="AD80" s="80"/>
      <c r="AE80" s="81"/>
      <c r="AF80" s="81"/>
      <c r="AG80" s="82"/>
      <c r="AH80" s="81"/>
      <c r="AI80" s="83"/>
      <c r="AJ80" s="40"/>
      <c r="AK80" s="83"/>
      <c r="AL80" s="83"/>
      <c r="AM80" s="41"/>
      <c r="AN80" s="115">
        <v>36</v>
      </c>
      <c r="AO80" s="116"/>
      <c r="AP80" s="117"/>
    </row>
    <row r="81" spans="1:60" ht="18.75" customHeight="1" x14ac:dyDescent="0.25">
      <c r="A81" s="86" t="s">
        <v>102</v>
      </c>
      <c r="B81" s="624" t="s">
        <v>66</v>
      </c>
      <c r="C81" s="625"/>
      <c r="D81" s="626"/>
      <c r="E81" s="384"/>
      <c r="F81" s="331"/>
      <c r="G81" s="228"/>
      <c r="H81" s="43"/>
      <c r="I81" s="251"/>
      <c r="J81" s="632"/>
      <c r="K81" s="32">
        <f>SUM(L81:M81)</f>
        <v>36</v>
      </c>
      <c r="L81" s="77"/>
      <c r="M81" s="176">
        <f>SUM(O81:R81)</f>
        <v>36</v>
      </c>
      <c r="N81" s="90">
        <v>36</v>
      </c>
      <c r="O81" s="132"/>
      <c r="P81" s="92">
        <v>36</v>
      </c>
      <c r="Q81" s="92"/>
      <c r="R81" s="93"/>
      <c r="S81" s="359"/>
      <c r="T81" s="360"/>
      <c r="U81" s="360"/>
      <c r="V81" s="360"/>
      <c r="W81" s="97"/>
      <c r="X81" s="97"/>
      <c r="Y81" s="98"/>
      <c r="Z81" s="97"/>
      <c r="AA81" s="94"/>
      <c r="AB81" s="96"/>
      <c r="AC81" s="96"/>
      <c r="AD81" s="96"/>
      <c r="AE81" s="97"/>
      <c r="AF81" s="97"/>
      <c r="AG81" s="98"/>
      <c r="AH81" s="97"/>
      <c r="AI81" s="99"/>
      <c r="AJ81" s="99"/>
      <c r="AK81" s="99"/>
      <c r="AL81" s="99"/>
      <c r="AM81" s="100"/>
      <c r="AN81" s="135">
        <v>36</v>
      </c>
      <c r="AO81" s="135"/>
      <c r="AP81" s="136"/>
    </row>
    <row r="82" spans="1:60" ht="18.75" customHeight="1" thickBot="1" x14ac:dyDescent="0.3">
      <c r="A82" s="102"/>
      <c r="B82" s="641" t="s">
        <v>67</v>
      </c>
      <c r="C82" s="642"/>
      <c r="D82" s="643"/>
      <c r="E82" s="390"/>
      <c r="F82" s="336"/>
      <c r="G82" s="234"/>
      <c r="H82" s="47"/>
      <c r="I82" s="252"/>
      <c r="J82" s="103" t="s">
        <v>44</v>
      </c>
      <c r="K82" s="48">
        <v>18</v>
      </c>
      <c r="L82" s="119">
        <v>12</v>
      </c>
      <c r="M82" s="104"/>
      <c r="N82" s="50"/>
      <c r="O82" s="120"/>
      <c r="P82" s="52"/>
      <c r="Q82" s="52"/>
      <c r="R82" s="75">
        <v>6</v>
      </c>
      <c r="S82" s="361"/>
      <c r="T82" s="362"/>
      <c r="U82" s="362"/>
      <c r="V82" s="362"/>
      <c r="W82" s="107"/>
      <c r="X82" s="107"/>
      <c r="Y82" s="108"/>
      <c r="Z82" s="107"/>
      <c r="AA82" s="105"/>
      <c r="AB82" s="106"/>
      <c r="AC82" s="106"/>
      <c r="AD82" s="106"/>
      <c r="AE82" s="107"/>
      <c r="AF82" s="107"/>
      <c r="AG82" s="108"/>
      <c r="AH82" s="107"/>
      <c r="AI82" s="109"/>
      <c r="AJ82" s="109"/>
      <c r="AK82" s="109"/>
      <c r="AL82" s="109"/>
      <c r="AM82" s="110"/>
      <c r="AN82" s="122"/>
      <c r="AO82" s="122">
        <v>12</v>
      </c>
      <c r="AP82" s="123">
        <v>6</v>
      </c>
    </row>
    <row r="83" spans="1:60" s="177" customFormat="1" ht="27.75" customHeight="1" thickBot="1" x14ac:dyDescent="0.25">
      <c r="A83" s="5" t="s">
        <v>103</v>
      </c>
      <c r="B83" s="658" t="s">
        <v>104</v>
      </c>
      <c r="C83" s="659"/>
      <c r="D83" s="660"/>
      <c r="E83" s="320"/>
      <c r="F83" s="320"/>
      <c r="G83" s="225"/>
      <c r="H83" s="6"/>
      <c r="I83" s="238"/>
      <c r="J83" s="6"/>
      <c r="K83" s="7">
        <f>SUM(L83:M83)</f>
        <v>162</v>
      </c>
      <c r="L83" s="4">
        <v>12</v>
      </c>
      <c r="M83" s="4">
        <f>SUM(O83:R83)</f>
        <v>150</v>
      </c>
      <c r="N83" s="4">
        <f>SUM(N84:N87)</f>
        <v>60</v>
      </c>
      <c r="O83" s="8">
        <f>SUM(O84:O87)</f>
        <v>72</v>
      </c>
      <c r="P83" s="8">
        <f>SUM(P84:P87)</f>
        <v>72</v>
      </c>
      <c r="Q83" s="8">
        <f>SUM(Q84:Q87)</f>
        <v>0</v>
      </c>
      <c r="R83" s="8">
        <v>6</v>
      </c>
      <c r="S83" s="367"/>
      <c r="T83" s="367"/>
      <c r="U83" s="367"/>
      <c r="V83" s="367"/>
      <c r="W83" s="8"/>
      <c r="X83" s="8"/>
      <c r="Y83" s="8"/>
      <c r="Z83" s="8"/>
      <c r="AA83" s="8">
        <f t="shared" ref="AA83:AH83" si="31">AA84+AA85+AA86+AA87+AA88</f>
        <v>0</v>
      </c>
      <c r="AB83" s="8">
        <f t="shared" si="31"/>
        <v>0</v>
      </c>
      <c r="AC83" s="8">
        <f t="shared" si="31"/>
        <v>0</v>
      </c>
      <c r="AD83" s="8">
        <f t="shared" si="31"/>
        <v>0</v>
      </c>
      <c r="AE83" s="8">
        <f t="shared" si="31"/>
        <v>12</v>
      </c>
      <c r="AF83" s="8">
        <f t="shared" si="31"/>
        <v>132</v>
      </c>
      <c r="AG83" s="8">
        <f t="shared" si="31"/>
        <v>12</v>
      </c>
      <c r="AH83" s="8">
        <f t="shared" si="31"/>
        <v>6</v>
      </c>
      <c r="AI83" s="8">
        <f t="shared" ref="AI83:AP83" si="32">AI84+AI85+AI86+AI87+AI88</f>
        <v>0</v>
      </c>
      <c r="AJ83" s="8">
        <f t="shared" si="32"/>
        <v>0</v>
      </c>
      <c r="AK83" s="8">
        <f t="shared" si="32"/>
        <v>0</v>
      </c>
      <c r="AL83" s="8">
        <f t="shared" si="32"/>
        <v>0</v>
      </c>
      <c r="AM83" s="8">
        <f t="shared" si="32"/>
        <v>0</v>
      </c>
      <c r="AN83" s="8">
        <f t="shared" si="32"/>
        <v>0</v>
      </c>
      <c r="AO83" s="8">
        <f t="shared" si="32"/>
        <v>0</v>
      </c>
      <c r="AP83" s="8">
        <f t="shared" si="32"/>
        <v>0</v>
      </c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</row>
    <row r="84" spans="1:60" s="177" customFormat="1" ht="27.75" customHeight="1" x14ac:dyDescent="0.25">
      <c r="A84" s="9" t="s">
        <v>132</v>
      </c>
      <c r="B84" s="661" t="s">
        <v>105</v>
      </c>
      <c r="C84" s="662"/>
      <c r="D84" s="663"/>
      <c r="E84" s="395"/>
      <c r="F84" s="337"/>
      <c r="G84" s="226"/>
      <c r="H84" s="10"/>
      <c r="I84" s="250"/>
      <c r="J84" s="10"/>
      <c r="K84" s="178">
        <f>SUM(L84:M84)</f>
        <v>36</v>
      </c>
      <c r="L84" s="179"/>
      <c r="M84" s="13">
        <f>SUM(O84:R84)</f>
        <v>36</v>
      </c>
      <c r="N84" s="14">
        <v>30</v>
      </c>
      <c r="O84" s="76">
        <v>36</v>
      </c>
      <c r="P84" s="16"/>
      <c r="Q84" s="16"/>
      <c r="R84" s="167"/>
      <c r="S84" s="363"/>
      <c r="T84" s="364"/>
      <c r="U84" s="364"/>
      <c r="V84" s="364"/>
      <c r="W84" s="180"/>
      <c r="X84" s="180"/>
      <c r="Y84" s="181"/>
      <c r="Z84" s="180"/>
      <c r="AA84" s="139"/>
      <c r="AB84" s="140"/>
      <c r="AC84" s="140"/>
      <c r="AD84" s="140"/>
      <c r="AE84" s="180">
        <v>6</v>
      </c>
      <c r="AF84" s="180">
        <v>30</v>
      </c>
      <c r="AG84" s="181"/>
      <c r="AH84" s="180"/>
      <c r="AI84" s="182"/>
      <c r="AJ84" s="182"/>
      <c r="AK84" s="182"/>
      <c r="AL84" s="182"/>
      <c r="AM84" s="180"/>
      <c r="AN84" s="10"/>
      <c r="AO84" s="10"/>
      <c r="AP84" s="183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</row>
    <row r="85" spans="1:60" s="177" customFormat="1" ht="27.75" customHeight="1" x14ac:dyDescent="0.25">
      <c r="A85" s="30" t="s">
        <v>133</v>
      </c>
      <c r="B85" s="664" t="s">
        <v>107</v>
      </c>
      <c r="C85" s="665"/>
      <c r="D85" s="666"/>
      <c r="E85" s="394"/>
      <c r="F85" s="338"/>
      <c r="G85" s="228"/>
      <c r="H85" s="43"/>
      <c r="I85" s="251"/>
      <c r="J85" s="43"/>
      <c r="K85" s="32">
        <f>SUM(L85:M85)</f>
        <v>36</v>
      </c>
      <c r="L85" s="77"/>
      <c r="M85" s="33">
        <f>SUM(O85:R85)</f>
        <v>36</v>
      </c>
      <c r="N85" s="33">
        <v>30</v>
      </c>
      <c r="O85" s="31">
        <v>36</v>
      </c>
      <c r="P85" s="36"/>
      <c r="Q85" s="36"/>
      <c r="R85" s="93"/>
      <c r="S85" s="357"/>
      <c r="T85" s="358"/>
      <c r="U85" s="358"/>
      <c r="V85" s="358"/>
      <c r="W85" s="81"/>
      <c r="X85" s="81"/>
      <c r="Y85" s="82"/>
      <c r="Z85" s="81"/>
      <c r="AA85" s="79"/>
      <c r="AB85" s="80"/>
      <c r="AC85" s="80"/>
      <c r="AD85" s="80"/>
      <c r="AE85" s="81">
        <v>6</v>
      </c>
      <c r="AF85" s="81">
        <v>30</v>
      </c>
      <c r="AG85" s="82"/>
      <c r="AH85" s="81"/>
      <c r="AI85" s="83"/>
      <c r="AJ85" s="83"/>
      <c r="AK85" s="83"/>
      <c r="AL85" s="83"/>
      <c r="AM85" s="81"/>
      <c r="AN85" s="319"/>
      <c r="AO85" s="319"/>
      <c r="AP85" s="184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</row>
    <row r="86" spans="1:60" s="177" customFormat="1" ht="18" customHeight="1" x14ac:dyDescent="0.25">
      <c r="A86" s="30" t="s">
        <v>134</v>
      </c>
      <c r="B86" s="624" t="s">
        <v>63</v>
      </c>
      <c r="C86" s="625"/>
      <c r="D86" s="626"/>
      <c r="E86" s="384"/>
      <c r="F86" s="331"/>
      <c r="G86" s="235"/>
      <c r="H86" s="654" t="s">
        <v>64</v>
      </c>
      <c r="I86" s="251"/>
      <c r="J86" s="43"/>
      <c r="K86" s="32">
        <f>SUM(L86:M86)</f>
        <v>36</v>
      </c>
      <c r="L86" s="77"/>
      <c r="M86" s="33">
        <f>SUM(O86:R86)</f>
        <v>36</v>
      </c>
      <c r="N86" s="33"/>
      <c r="O86" s="31"/>
      <c r="P86" s="36">
        <v>36</v>
      </c>
      <c r="Q86" s="36"/>
      <c r="R86" s="93"/>
      <c r="S86" s="357"/>
      <c r="T86" s="358"/>
      <c r="U86" s="358"/>
      <c r="V86" s="358"/>
      <c r="W86" s="81"/>
      <c r="X86" s="81"/>
      <c r="Y86" s="82"/>
      <c r="Z86" s="81"/>
      <c r="AA86" s="79"/>
      <c r="AB86" s="80"/>
      <c r="AC86" s="80"/>
      <c r="AD86" s="80"/>
      <c r="AE86" s="81"/>
      <c r="AF86" s="81">
        <v>36</v>
      </c>
      <c r="AG86" s="82"/>
      <c r="AH86" s="81"/>
      <c r="AI86" s="83"/>
      <c r="AJ86" s="83"/>
      <c r="AK86" s="83"/>
      <c r="AL86" s="83"/>
      <c r="AM86" s="81"/>
      <c r="AN86" s="319"/>
      <c r="AO86" s="319"/>
      <c r="AP86" s="184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</row>
    <row r="87" spans="1:60" s="177" customFormat="1" ht="21.75" customHeight="1" x14ac:dyDescent="0.25">
      <c r="A87" s="30" t="s">
        <v>135</v>
      </c>
      <c r="B87" s="624" t="s">
        <v>66</v>
      </c>
      <c r="C87" s="625"/>
      <c r="D87" s="626"/>
      <c r="E87" s="384"/>
      <c r="F87" s="331"/>
      <c r="G87" s="235"/>
      <c r="H87" s="655"/>
      <c r="I87" s="251"/>
      <c r="J87" s="43"/>
      <c r="K87" s="32">
        <f>SUM(L87:M87)</f>
        <v>36</v>
      </c>
      <c r="L87" s="77"/>
      <c r="M87" s="33">
        <f>SUM(O87:R87)</f>
        <v>36</v>
      </c>
      <c r="N87" s="33"/>
      <c r="O87" s="87"/>
      <c r="P87" s="92">
        <v>36</v>
      </c>
      <c r="Q87" s="92"/>
      <c r="R87" s="93"/>
      <c r="S87" s="359"/>
      <c r="T87" s="360"/>
      <c r="U87" s="360"/>
      <c r="V87" s="360"/>
      <c r="W87" s="97"/>
      <c r="X87" s="97"/>
      <c r="Y87" s="98"/>
      <c r="Z87" s="97"/>
      <c r="AA87" s="94"/>
      <c r="AB87" s="96"/>
      <c r="AC87" s="96"/>
      <c r="AD87" s="96"/>
      <c r="AE87" s="97"/>
      <c r="AF87" s="97">
        <v>36</v>
      </c>
      <c r="AG87" s="98"/>
      <c r="AH87" s="97"/>
      <c r="AI87" s="99"/>
      <c r="AJ87" s="99"/>
      <c r="AK87" s="99"/>
      <c r="AL87" s="99"/>
      <c r="AM87" s="97"/>
      <c r="AN87" s="88"/>
      <c r="AO87" s="88"/>
      <c r="AP87" s="185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</row>
    <row r="88" spans="1:60" s="177" customFormat="1" ht="21.75" customHeight="1" thickBot="1" x14ac:dyDescent="0.3">
      <c r="A88" s="45"/>
      <c r="B88" s="619" t="s">
        <v>67</v>
      </c>
      <c r="C88" s="620"/>
      <c r="D88" s="621"/>
      <c r="E88" s="390"/>
      <c r="F88" s="330"/>
      <c r="G88" s="236"/>
      <c r="H88" s="47" t="s">
        <v>44</v>
      </c>
      <c r="I88" s="252"/>
      <c r="J88" s="47"/>
      <c r="K88" s="48">
        <v>18</v>
      </c>
      <c r="L88" s="119">
        <v>12</v>
      </c>
      <c r="M88" s="49"/>
      <c r="N88" s="50"/>
      <c r="O88" s="120"/>
      <c r="P88" s="52"/>
      <c r="Q88" s="52"/>
      <c r="R88" s="75">
        <v>6</v>
      </c>
      <c r="S88" s="361"/>
      <c r="T88" s="362"/>
      <c r="U88" s="362"/>
      <c r="V88" s="362"/>
      <c r="W88" s="107"/>
      <c r="X88" s="107"/>
      <c r="Y88" s="108"/>
      <c r="Z88" s="107"/>
      <c r="AA88" s="105"/>
      <c r="AB88" s="106"/>
      <c r="AC88" s="106"/>
      <c r="AD88" s="106"/>
      <c r="AE88" s="107"/>
      <c r="AF88" s="107"/>
      <c r="AG88" s="108">
        <v>12</v>
      </c>
      <c r="AH88" s="107">
        <v>6</v>
      </c>
      <c r="AI88" s="109"/>
      <c r="AJ88" s="109"/>
      <c r="AK88" s="109"/>
      <c r="AL88" s="109"/>
      <c r="AM88" s="107"/>
      <c r="AN88" s="47"/>
      <c r="AO88" s="47"/>
      <c r="AP88" s="186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</row>
    <row r="89" spans="1:60" s="177" customFormat="1" ht="59.25" customHeight="1" thickBot="1" x14ac:dyDescent="0.3">
      <c r="A89" s="5" t="s">
        <v>110</v>
      </c>
      <c r="B89" s="667" t="s">
        <v>111</v>
      </c>
      <c r="C89" s="668"/>
      <c r="D89" s="669"/>
      <c r="E89" s="321"/>
      <c r="F89" s="321"/>
      <c r="G89" s="225"/>
      <c r="H89" s="6"/>
      <c r="I89" s="238"/>
      <c r="J89" s="6"/>
      <c r="K89" s="7">
        <f t="shared" ref="K89:R89" si="33">K90+K95</f>
        <v>408</v>
      </c>
      <c r="L89" s="7">
        <f t="shared" si="33"/>
        <v>24</v>
      </c>
      <c r="M89" s="7">
        <f t="shared" si="33"/>
        <v>378</v>
      </c>
      <c r="N89" s="7">
        <f t="shared" si="33"/>
        <v>336</v>
      </c>
      <c r="O89" s="7">
        <f t="shared" si="33"/>
        <v>156</v>
      </c>
      <c r="P89" s="7">
        <f t="shared" si="33"/>
        <v>216</v>
      </c>
      <c r="Q89" s="7">
        <f t="shared" si="33"/>
        <v>0</v>
      </c>
      <c r="R89" s="7">
        <f t="shared" si="33"/>
        <v>12</v>
      </c>
      <c r="S89" s="367"/>
      <c r="T89" s="367"/>
      <c r="U89" s="367"/>
      <c r="V89" s="367"/>
      <c r="W89" s="8"/>
      <c r="X89" s="8"/>
      <c r="Y89" s="8"/>
      <c r="Z89" s="8"/>
      <c r="AA89" s="8">
        <f t="shared" ref="AA89:AH89" si="34">AA90+AA95</f>
        <v>0</v>
      </c>
      <c r="AB89" s="8">
        <f t="shared" si="34"/>
        <v>0</v>
      </c>
      <c r="AC89" s="8">
        <f t="shared" si="34"/>
        <v>0</v>
      </c>
      <c r="AD89" s="8">
        <f t="shared" si="34"/>
        <v>0</v>
      </c>
      <c r="AE89" s="8">
        <f t="shared" si="34"/>
        <v>0</v>
      </c>
      <c r="AF89" s="8">
        <f t="shared" si="34"/>
        <v>0</v>
      </c>
      <c r="AG89" s="8">
        <f t="shared" si="34"/>
        <v>0</v>
      </c>
      <c r="AH89" s="8">
        <f t="shared" si="34"/>
        <v>0</v>
      </c>
      <c r="AI89" s="8">
        <f t="shared" ref="AI89:AP89" si="35">AI90+AI95</f>
        <v>0</v>
      </c>
      <c r="AJ89" s="8">
        <f t="shared" si="35"/>
        <v>0</v>
      </c>
      <c r="AK89" s="8">
        <f t="shared" si="35"/>
        <v>0</v>
      </c>
      <c r="AL89" s="8">
        <f t="shared" si="35"/>
        <v>0</v>
      </c>
      <c r="AM89" s="8">
        <f t="shared" si="35"/>
        <v>36</v>
      </c>
      <c r="AN89" s="8">
        <f t="shared" si="35"/>
        <v>336</v>
      </c>
      <c r="AO89" s="8">
        <f t="shared" si="35"/>
        <v>24</v>
      </c>
      <c r="AP89" s="8">
        <f t="shared" si="35"/>
        <v>12</v>
      </c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</row>
    <row r="90" spans="1:60" s="177" customFormat="1" ht="64.5" customHeight="1" thickBot="1" x14ac:dyDescent="0.3">
      <c r="A90" s="187" t="s">
        <v>112</v>
      </c>
      <c r="B90" s="667" t="s">
        <v>130</v>
      </c>
      <c r="C90" s="668"/>
      <c r="D90" s="669"/>
      <c r="E90" s="399"/>
      <c r="F90" s="321"/>
      <c r="G90" s="225"/>
      <c r="H90" s="6"/>
      <c r="I90" s="238"/>
      <c r="J90" s="6"/>
      <c r="K90" s="7">
        <f>SUM(L90,M90,R90)</f>
        <v>138</v>
      </c>
      <c r="L90" s="4">
        <v>12</v>
      </c>
      <c r="M90" s="188">
        <f>SUM(M91:M94)</f>
        <v>120</v>
      </c>
      <c r="N90" s="188">
        <f>SUM(N91:N93)</f>
        <v>114</v>
      </c>
      <c r="O90" s="188">
        <f>SUM(O91:O93)</f>
        <v>48</v>
      </c>
      <c r="P90" s="189">
        <f>SUM(P91:P94)</f>
        <v>72</v>
      </c>
      <c r="Q90" s="189">
        <f t="shared" ref="Q90:R90" si="36">SUM(Q91:Q94)</f>
        <v>0</v>
      </c>
      <c r="R90" s="189">
        <f t="shared" si="36"/>
        <v>6</v>
      </c>
      <c r="S90" s="370"/>
      <c r="T90" s="370"/>
      <c r="U90" s="370"/>
      <c r="V90" s="370"/>
      <c r="W90" s="189"/>
      <c r="X90" s="189"/>
      <c r="Y90" s="189"/>
      <c r="Z90" s="189"/>
      <c r="AA90" s="189">
        <f t="shared" ref="AA90:AH90" si="37">SUM(AA91:AA94)</f>
        <v>0</v>
      </c>
      <c r="AB90" s="189">
        <f t="shared" si="37"/>
        <v>0</v>
      </c>
      <c r="AC90" s="189">
        <f t="shared" si="37"/>
        <v>0</v>
      </c>
      <c r="AD90" s="189">
        <f t="shared" si="37"/>
        <v>0</v>
      </c>
      <c r="AE90" s="189">
        <f t="shared" si="37"/>
        <v>0</v>
      </c>
      <c r="AF90" s="189">
        <f t="shared" si="37"/>
        <v>0</v>
      </c>
      <c r="AG90" s="189">
        <f t="shared" si="37"/>
        <v>0</v>
      </c>
      <c r="AH90" s="189">
        <f t="shared" si="37"/>
        <v>0</v>
      </c>
      <c r="AI90" s="189">
        <f t="shared" ref="AI90:AP90" si="38">SUM(AI91:AI94)</f>
        <v>0</v>
      </c>
      <c r="AJ90" s="189">
        <f t="shared" si="38"/>
        <v>0</v>
      </c>
      <c r="AK90" s="189">
        <f t="shared" si="38"/>
        <v>0</v>
      </c>
      <c r="AL90" s="189">
        <f t="shared" si="38"/>
        <v>0</v>
      </c>
      <c r="AM90" s="189">
        <f t="shared" si="38"/>
        <v>6</v>
      </c>
      <c r="AN90" s="189">
        <f t="shared" si="38"/>
        <v>114</v>
      </c>
      <c r="AO90" s="189">
        <f t="shared" si="38"/>
        <v>12</v>
      </c>
      <c r="AP90" s="189">
        <f t="shared" si="38"/>
        <v>6</v>
      </c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</row>
    <row r="91" spans="1:60" s="177" customFormat="1" ht="45" customHeight="1" x14ac:dyDescent="0.25">
      <c r="A91" s="30" t="s">
        <v>106</v>
      </c>
      <c r="B91" s="670" t="s">
        <v>131</v>
      </c>
      <c r="C91" s="671"/>
      <c r="D91" s="672"/>
      <c r="E91" s="397"/>
      <c r="F91" s="339"/>
      <c r="G91" s="228"/>
      <c r="H91" s="43"/>
      <c r="I91" s="251"/>
      <c r="J91" s="43"/>
      <c r="K91" s="32">
        <f>SUM(L91:M91)</f>
        <v>48</v>
      </c>
      <c r="L91" s="77"/>
      <c r="M91" s="33">
        <f>SUM(O91:R91)</f>
        <v>48</v>
      </c>
      <c r="N91" s="33">
        <v>42</v>
      </c>
      <c r="O91" s="31">
        <v>48</v>
      </c>
      <c r="P91" s="36"/>
      <c r="Q91" s="36"/>
      <c r="R91" s="93"/>
      <c r="S91" s="357"/>
      <c r="T91" s="358"/>
      <c r="U91" s="358"/>
      <c r="V91" s="358"/>
      <c r="W91" s="81"/>
      <c r="X91" s="81"/>
      <c r="Y91" s="82"/>
      <c r="Z91" s="81"/>
      <c r="AA91" s="79"/>
      <c r="AB91" s="80"/>
      <c r="AC91" s="80"/>
      <c r="AD91" s="80"/>
      <c r="AE91" s="81"/>
      <c r="AF91" s="81"/>
      <c r="AG91" s="82"/>
      <c r="AH91" s="81"/>
      <c r="AI91" s="83"/>
      <c r="AJ91" s="83"/>
      <c r="AK91" s="83"/>
      <c r="AL91" s="83"/>
      <c r="AM91" s="81">
        <v>6</v>
      </c>
      <c r="AN91" s="319">
        <v>42</v>
      </c>
      <c r="AO91" s="319"/>
      <c r="AP91" s="184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</row>
    <row r="92" spans="1:60" s="177" customFormat="1" ht="16.5" customHeight="1" x14ac:dyDescent="0.25">
      <c r="A92" s="30" t="s">
        <v>108</v>
      </c>
      <c r="B92" s="673" t="s">
        <v>63</v>
      </c>
      <c r="C92" s="674"/>
      <c r="D92" s="675"/>
      <c r="E92" s="400"/>
      <c r="F92" s="340"/>
      <c r="G92" s="228"/>
      <c r="H92" s="43"/>
      <c r="I92" s="253"/>
      <c r="J92" s="656" t="s">
        <v>64</v>
      </c>
      <c r="K92" s="32">
        <f>SUM(L92:M92)</f>
        <v>36</v>
      </c>
      <c r="L92" s="77"/>
      <c r="M92" s="33">
        <f>SUM(O92:R92)</f>
        <v>36</v>
      </c>
      <c r="N92" s="33">
        <v>36</v>
      </c>
      <c r="O92" s="31"/>
      <c r="P92" s="36">
        <v>36</v>
      </c>
      <c r="Q92" s="36"/>
      <c r="R92" s="93"/>
      <c r="S92" s="357"/>
      <c r="T92" s="358"/>
      <c r="U92" s="358"/>
      <c r="V92" s="358"/>
      <c r="W92" s="81"/>
      <c r="X92" s="81"/>
      <c r="Y92" s="82"/>
      <c r="Z92" s="81"/>
      <c r="AA92" s="79"/>
      <c r="AB92" s="80"/>
      <c r="AC92" s="80"/>
      <c r="AD92" s="80"/>
      <c r="AE92" s="81"/>
      <c r="AF92" s="81"/>
      <c r="AG92" s="82"/>
      <c r="AH92" s="81"/>
      <c r="AI92" s="83"/>
      <c r="AJ92" s="83"/>
      <c r="AK92" s="83"/>
      <c r="AL92" s="83"/>
      <c r="AM92" s="81"/>
      <c r="AN92" s="319">
        <v>36</v>
      </c>
      <c r="AO92" s="319"/>
      <c r="AP92" s="184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</row>
    <row r="93" spans="1:60" s="177" customFormat="1" ht="18.75" customHeight="1" x14ac:dyDescent="0.25">
      <c r="A93" s="30" t="s">
        <v>109</v>
      </c>
      <c r="B93" s="673" t="s">
        <v>66</v>
      </c>
      <c r="C93" s="674"/>
      <c r="D93" s="675"/>
      <c r="E93" s="394"/>
      <c r="F93" s="340"/>
      <c r="G93" s="228"/>
      <c r="H93" s="43"/>
      <c r="I93" s="251"/>
      <c r="J93" s="657"/>
      <c r="K93" s="32">
        <f>SUM(L93:M93)</f>
        <v>36</v>
      </c>
      <c r="L93" s="77"/>
      <c r="M93" s="33">
        <f>SUM(O93:R93)</f>
        <v>36</v>
      </c>
      <c r="N93" s="33">
        <v>36</v>
      </c>
      <c r="O93" s="31"/>
      <c r="P93" s="36">
        <v>36</v>
      </c>
      <c r="Q93" s="36"/>
      <c r="R93" s="93"/>
      <c r="S93" s="357"/>
      <c r="T93" s="358"/>
      <c r="U93" s="358"/>
      <c r="V93" s="358"/>
      <c r="W93" s="81"/>
      <c r="X93" s="81"/>
      <c r="Y93" s="82"/>
      <c r="Z93" s="81"/>
      <c r="AA93" s="79"/>
      <c r="AB93" s="80"/>
      <c r="AC93" s="80"/>
      <c r="AD93" s="80"/>
      <c r="AE93" s="81"/>
      <c r="AF93" s="81"/>
      <c r="AG93" s="82"/>
      <c r="AH93" s="81"/>
      <c r="AI93" s="83"/>
      <c r="AJ93" s="83"/>
      <c r="AK93" s="83"/>
      <c r="AL93" s="83"/>
      <c r="AM93" s="81"/>
      <c r="AN93" s="319">
        <v>36</v>
      </c>
      <c r="AO93" s="319"/>
      <c r="AP93" s="184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</row>
    <row r="94" spans="1:60" s="177" customFormat="1" ht="18.75" customHeight="1" thickBot="1" x14ac:dyDescent="0.3">
      <c r="A94" s="45"/>
      <c r="B94" s="619" t="s">
        <v>67</v>
      </c>
      <c r="C94" s="620"/>
      <c r="D94" s="621"/>
      <c r="E94" s="390"/>
      <c r="F94" s="330"/>
      <c r="G94" s="234"/>
      <c r="H94" s="47"/>
      <c r="I94" s="252"/>
      <c r="J94" s="47" t="s">
        <v>44</v>
      </c>
      <c r="K94" s="48">
        <v>18</v>
      </c>
      <c r="L94" s="119">
        <v>12</v>
      </c>
      <c r="M94" s="49"/>
      <c r="N94" s="49"/>
      <c r="O94" s="120"/>
      <c r="P94" s="52"/>
      <c r="Q94" s="52"/>
      <c r="R94" s="75">
        <v>6</v>
      </c>
      <c r="S94" s="361"/>
      <c r="T94" s="362"/>
      <c r="U94" s="362"/>
      <c r="V94" s="362"/>
      <c r="W94" s="107"/>
      <c r="X94" s="107"/>
      <c r="Y94" s="108"/>
      <c r="Z94" s="107"/>
      <c r="AA94" s="105"/>
      <c r="AB94" s="106"/>
      <c r="AC94" s="106"/>
      <c r="AD94" s="106"/>
      <c r="AE94" s="107"/>
      <c r="AF94" s="107"/>
      <c r="AG94" s="108"/>
      <c r="AH94" s="107"/>
      <c r="AI94" s="109"/>
      <c r="AJ94" s="109"/>
      <c r="AK94" s="109"/>
      <c r="AL94" s="109"/>
      <c r="AM94" s="107"/>
      <c r="AN94" s="47"/>
      <c r="AO94" s="47">
        <v>12</v>
      </c>
      <c r="AP94" s="186">
        <v>6</v>
      </c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</row>
    <row r="95" spans="1:60" s="144" customFormat="1" ht="34.5" customHeight="1" thickBot="1" x14ac:dyDescent="0.3">
      <c r="A95" s="193" t="s">
        <v>113</v>
      </c>
      <c r="B95" s="686" t="s">
        <v>114</v>
      </c>
      <c r="C95" s="687"/>
      <c r="D95" s="688"/>
      <c r="E95" s="396"/>
      <c r="F95" s="324"/>
      <c r="G95" s="225"/>
      <c r="H95" s="7"/>
      <c r="I95" s="238"/>
      <c r="J95" s="7"/>
      <c r="K95" s="7">
        <f>SUM(L95:M95)</f>
        <v>270</v>
      </c>
      <c r="L95" s="188">
        <v>12</v>
      </c>
      <c r="M95" s="188">
        <f>SUM(O95:R95)</f>
        <v>258</v>
      </c>
      <c r="N95" s="188">
        <f>SUM(N96:N97)</f>
        <v>222</v>
      </c>
      <c r="O95" s="188">
        <f>SUM(O96:O97)</f>
        <v>108</v>
      </c>
      <c r="P95" s="188">
        <f>SUM(P96:P97)</f>
        <v>144</v>
      </c>
      <c r="Q95" s="188"/>
      <c r="R95" s="4">
        <v>6</v>
      </c>
      <c r="S95" s="367"/>
      <c r="T95" s="367"/>
      <c r="U95" s="367"/>
      <c r="V95" s="367"/>
      <c r="W95" s="4"/>
      <c r="X95" s="4"/>
      <c r="Y95" s="4"/>
      <c r="Z95" s="4"/>
      <c r="AA95" s="306">
        <f t="shared" ref="AA95:AH95" si="39">AA96+AA97+AA98</f>
        <v>0</v>
      </c>
      <c r="AB95" s="306">
        <f t="shared" si="39"/>
        <v>0</v>
      </c>
      <c r="AC95" s="306">
        <f t="shared" si="39"/>
        <v>0</v>
      </c>
      <c r="AD95" s="306">
        <f t="shared" si="39"/>
        <v>0</v>
      </c>
      <c r="AE95" s="306">
        <f t="shared" si="39"/>
        <v>0</v>
      </c>
      <c r="AF95" s="306">
        <f t="shared" si="39"/>
        <v>0</v>
      </c>
      <c r="AG95" s="306">
        <f t="shared" si="39"/>
        <v>0</v>
      </c>
      <c r="AH95" s="306">
        <f t="shared" si="39"/>
        <v>0</v>
      </c>
      <c r="AI95" s="306">
        <f t="shared" ref="AI95:AP95" si="40">AI96+AI97+AI98</f>
        <v>0</v>
      </c>
      <c r="AJ95" s="306">
        <f t="shared" si="40"/>
        <v>0</v>
      </c>
      <c r="AK95" s="306">
        <f t="shared" si="40"/>
        <v>0</v>
      </c>
      <c r="AL95" s="306">
        <f t="shared" si="40"/>
        <v>0</v>
      </c>
      <c r="AM95" s="306">
        <f t="shared" si="40"/>
        <v>30</v>
      </c>
      <c r="AN95" s="306">
        <f t="shared" si="40"/>
        <v>222</v>
      </c>
      <c r="AO95" s="306">
        <f t="shared" si="40"/>
        <v>12</v>
      </c>
      <c r="AP95" s="306">
        <f t="shared" si="40"/>
        <v>6</v>
      </c>
    </row>
    <row r="96" spans="1:60" s="190" customFormat="1" ht="34.5" customHeight="1" x14ac:dyDescent="0.25">
      <c r="A96" s="126" t="s">
        <v>115</v>
      </c>
      <c r="B96" s="670" t="s">
        <v>116</v>
      </c>
      <c r="C96" s="671"/>
      <c r="D96" s="672"/>
      <c r="E96" s="397"/>
      <c r="F96" s="322"/>
      <c r="G96" s="226"/>
      <c r="H96" s="129"/>
      <c r="I96" s="250"/>
      <c r="J96" s="129"/>
      <c r="K96" s="12">
        <f>SUM(L96:M96)</f>
        <v>108</v>
      </c>
      <c r="L96" s="179"/>
      <c r="M96" s="13">
        <f>SUM(O96:R96)</f>
        <v>108</v>
      </c>
      <c r="N96" s="13">
        <v>78</v>
      </c>
      <c r="O96" s="191">
        <v>108</v>
      </c>
      <c r="P96" s="27"/>
      <c r="Q96" s="27"/>
      <c r="R96" s="167"/>
      <c r="S96" s="363"/>
      <c r="T96" s="364"/>
      <c r="U96" s="364"/>
      <c r="V96" s="364"/>
      <c r="W96" s="192"/>
      <c r="X96" s="192"/>
      <c r="Y96" s="192"/>
      <c r="Z96" s="192"/>
      <c r="AA96" s="139"/>
      <c r="AB96" s="140"/>
      <c r="AC96" s="140"/>
      <c r="AD96" s="140"/>
      <c r="AE96" s="192"/>
      <c r="AF96" s="192"/>
      <c r="AG96" s="192"/>
      <c r="AH96" s="192"/>
      <c r="AI96" s="182"/>
      <c r="AJ96" s="182"/>
      <c r="AK96" s="182"/>
      <c r="AL96" s="182"/>
      <c r="AM96" s="192">
        <v>30</v>
      </c>
      <c r="AN96" s="129">
        <v>78</v>
      </c>
      <c r="AO96" s="129"/>
      <c r="AP96" s="130"/>
    </row>
    <row r="97" spans="1:60" s="177" customFormat="1" ht="18.75" customHeight="1" x14ac:dyDescent="0.25">
      <c r="A97" s="30" t="s">
        <v>117</v>
      </c>
      <c r="B97" s="673" t="s">
        <v>66</v>
      </c>
      <c r="C97" s="674"/>
      <c r="D97" s="689"/>
      <c r="E97" s="397"/>
      <c r="F97" s="340"/>
      <c r="G97" s="228"/>
      <c r="H97" s="43"/>
      <c r="I97" s="251"/>
      <c r="J97" s="43" t="s">
        <v>29</v>
      </c>
      <c r="K97" s="32">
        <f>SUM(L97:M97)</f>
        <v>144</v>
      </c>
      <c r="L97" s="77"/>
      <c r="M97" s="33">
        <f>SUM(O97:R97)</f>
        <v>144</v>
      </c>
      <c r="N97" s="33">
        <v>144</v>
      </c>
      <c r="O97" s="31"/>
      <c r="P97" s="36">
        <v>144</v>
      </c>
      <c r="Q97" s="36"/>
      <c r="R97" s="93"/>
      <c r="S97" s="357"/>
      <c r="T97" s="358"/>
      <c r="U97" s="358"/>
      <c r="V97" s="358"/>
      <c r="W97" s="81"/>
      <c r="X97" s="81"/>
      <c r="Y97" s="82"/>
      <c r="Z97" s="81"/>
      <c r="AA97" s="79"/>
      <c r="AB97" s="80"/>
      <c r="AC97" s="80"/>
      <c r="AD97" s="80"/>
      <c r="AE97" s="81"/>
      <c r="AF97" s="81"/>
      <c r="AG97" s="82"/>
      <c r="AH97" s="81"/>
      <c r="AI97" s="83"/>
      <c r="AJ97" s="83"/>
      <c r="AK97" s="83"/>
      <c r="AL97" s="83"/>
      <c r="AM97" s="81"/>
      <c r="AN97" s="319">
        <v>144</v>
      </c>
      <c r="AO97" s="319"/>
      <c r="AP97" s="184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</row>
    <row r="98" spans="1:60" s="177" customFormat="1" ht="18.75" customHeight="1" x14ac:dyDescent="0.25">
      <c r="A98" s="30"/>
      <c r="B98" s="624" t="s">
        <v>67</v>
      </c>
      <c r="C98" s="625"/>
      <c r="D98" s="690"/>
      <c r="E98" s="387"/>
      <c r="F98" s="331"/>
      <c r="G98" s="228"/>
      <c r="H98" s="43"/>
      <c r="I98" s="251"/>
      <c r="J98" s="43" t="s">
        <v>44</v>
      </c>
      <c r="K98" s="32">
        <v>18</v>
      </c>
      <c r="L98" s="77">
        <v>12</v>
      </c>
      <c r="M98" s="33"/>
      <c r="N98" s="33"/>
      <c r="O98" s="31"/>
      <c r="P98" s="36"/>
      <c r="Q98" s="36"/>
      <c r="R98" s="93">
        <v>6</v>
      </c>
      <c r="S98" s="357"/>
      <c r="T98" s="358"/>
      <c r="U98" s="358"/>
      <c r="V98" s="358"/>
      <c r="W98" s="81"/>
      <c r="X98" s="81"/>
      <c r="Y98" s="82"/>
      <c r="Z98" s="81"/>
      <c r="AA98" s="79"/>
      <c r="AB98" s="80"/>
      <c r="AC98" s="80"/>
      <c r="AD98" s="80"/>
      <c r="AE98" s="81"/>
      <c r="AF98" s="81"/>
      <c r="AG98" s="82"/>
      <c r="AH98" s="81"/>
      <c r="AI98" s="83"/>
      <c r="AJ98" s="83"/>
      <c r="AK98" s="83"/>
      <c r="AL98" s="83"/>
      <c r="AM98" s="81"/>
      <c r="AN98" s="319"/>
      <c r="AO98" s="319">
        <v>12</v>
      </c>
      <c r="AP98" s="184">
        <v>6</v>
      </c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</row>
    <row r="99" spans="1:60" ht="19.5" customHeight="1" x14ac:dyDescent="0.25">
      <c r="A99" s="194" t="s">
        <v>118</v>
      </c>
      <c r="B99" s="707" t="s">
        <v>119</v>
      </c>
      <c r="C99" s="708"/>
      <c r="D99" s="709"/>
      <c r="E99" s="398"/>
      <c r="F99" s="341"/>
      <c r="G99" s="228"/>
      <c r="H99" s="43"/>
      <c r="I99" s="240"/>
      <c r="J99" s="31"/>
      <c r="K99" s="32">
        <f>SUM(L99:M99)</f>
        <v>108</v>
      </c>
      <c r="L99" s="33"/>
      <c r="M99" s="33">
        <v>108</v>
      </c>
      <c r="N99" s="33"/>
      <c r="O99" s="36"/>
      <c r="P99" s="36"/>
      <c r="Q99" s="36"/>
      <c r="R99" s="195"/>
      <c r="S99" s="346"/>
      <c r="T99" s="347"/>
      <c r="U99" s="347"/>
      <c r="V99" s="347"/>
      <c r="W99" s="36"/>
      <c r="X99" s="36"/>
      <c r="Y99" s="70"/>
      <c r="Z99" s="36"/>
      <c r="AA99" s="38"/>
      <c r="AB99" s="39"/>
      <c r="AC99" s="39"/>
      <c r="AD99" s="39"/>
      <c r="AE99" s="36"/>
      <c r="AF99" s="36"/>
      <c r="AG99" s="70"/>
      <c r="AH99" s="36"/>
      <c r="AI99" s="40"/>
      <c r="AJ99" s="40"/>
      <c r="AK99" s="40"/>
      <c r="AL99" s="40"/>
      <c r="AM99" s="41"/>
      <c r="AN99" s="41">
        <v>108</v>
      </c>
      <c r="AO99" s="41"/>
      <c r="AP99" s="42"/>
    </row>
    <row r="100" spans="1:60" ht="34.9" customHeight="1" thickBot="1" x14ac:dyDescent="0.3">
      <c r="A100" s="196"/>
      <c r="B100" s="197"/>
      <c r="C100" s="197"/>
      <c r="D100" s="197"/>
      <c r="E100" s="401"/>
      <c r="F100" s="342"/>
      <c r="G100" s="228"/>
      <c r="H100" s="43"/>
      <c r="I100" s="254"/>
      <c r="J100" s="31"/>
      <c r="K100" s="198"/>
      <c r="L100" s="89"/>
      <c r="M100" s="89"/>
      <c r="N100" s="89"/>
      <c r="O100" s="92"/>
      <c r="P100" s="92"/>
      <c r="Q100" s="92"/>
      <c r="R100" s="195"/>
      <c r="S100" s="371">
        <f>SUM(S19)</f>
        <v>102</v>
      </c>
      <c r="T100" s="371">
        <f t="shared" ref="T100:Z100" si="41">SUM(T19)</f>
        <v>504</v>
      </c>
      <c r="U100" s="371">
        <f t="shared" si="41"/>
        <v>6</v>
      </c>
      <c r="V100" s="371">
        <f t="shared" si="41"/>
        <v>0</v>
      </c>
      <c r="W100" s="371">
        <f t="shared" si="41"/>
        <v>198</v>
      </c>
      <c r="X100" s="371">
        <f t="shared" si="41"/>
        <v>562</v>
      </c>
      <c r="Y100" s="371">
        <f t="shared" si="41"/>
        <v>80</v>
      </c>
      <c r="Z100" s="371">
        <f t="shared" si="41"/>
        <v>24</v>
      </c>
      <c r="AA100" s="199">
        <f t="shared" ref="AA100:AH100" si="42">AA99+AA95+AA90+AA83+AA78+AA66+AA60+AA55+AA50+AA41+AA34</f>
        <v>128</v>
      </c>
      <c r="AB100" s="199">
        <f t="shared" si="42"/>
        <v>440</v>
      </c>
      <c r="AC100" s="199">
        <f t="shared" si="42"/>
        <v>32</v>
      </c>
      <c r="AD100" s="199">
        <f t="shared" si="42"/>
        <v>12</v>
      </c>
      <c r="AE100" s="199">
        <f t="shared" si="42"/>
        <v>194</v>
      </c>
      <c r="AF100" s="199">
        <f t="shared" si="42"/>
        <v>616</v>
      </c>
      <c r="AG100" s="199">
        <f t="shared" si="42"/>
        <v>36</v>
      </c>
      <c r="AH100" s="199">
        <f t="shared" si="42"/>
        <v>18</v>
      </c>
      <c r="AI100" s="199">
        <f t="shared" ref="AI100:AP100" si="43">AI99+AI95+AI90+AI83+AI78+AI66+AI60+AI55+AI50+AI41+AI34</f>
        <v>74</v>
      </c>
      <c r="AJ100" s="199">
        <f t="shared" si="43"/>
        <v>442</v>
      </c>
      <c r="AK100" s="199">
        <f t="shared" si="43"/>
        <v>72</v>
      </c>
      <c r="AL100" s="199">
        <f t="shared" si="43"/>
        <v>24</v>
      </c>
      <c r="AM100" s="199">
        <f t="shared" si="43"/>
        <v>120</v>
      </c>
      <c r="AN100" s="199">
        <f t="shared" si="43"/>
        <v>666</v>
      </c>
      <c r="AO100" s="199">
        <f t="shared" si="43"/>
        <v>54</v>
      </c>
      <c r="AP100" s="199">
        <f t="shared" si="43"/>
        <v>24</v>
      </c>
    </row>
    <row r="101" spans="1:60" ht="34.9" customHeight="1" thickBot="1" x14ac:dyDescent="0.3">
      <c r="A101" s="719" t="s">
        <v>120</v>
      </c>
      <c r="B101" s="720"/>
      <c r="C101" s="720"/>
      <c r="D101" s="720"/>
      <c r="E101" s="721"/>
      <c r="F101" s="721"/>
      <c r="G101" s="720"/>
      <c r="H101" s="720"/>
      <c r="I101" s="720"/>
      <c r="J101" s="721"/>
      <c r="K101" s="200">
        <f>SUM(K95,K90,K83,K78,K66,K60,K55,K50,K41,K34,K99,K19)</f>
        <v>4428</v>
      </c>
      <c r="L101" s="200">
        <f t="shared" ref="L101:R101" si="44">SUM(L95,L90,L83,L78,L66,L60,L55,L50,L41,L34,L99)</f>
        <v>194</v>
      </c>
      <c r="M101" s="200">
        <f t="shared" si="44"/>
        <v>2716</v>
      </c>
      <c r="N101" s="200">
        <f t="shared" si="44"/>
        <v>1956</v>
      </c>
      <c r="O101" s="200">
        <f t="shared" si="44"/>
        <v>1708</v>
      </c>
      <c r="P101" s="200">
        <f t="shared" si="44"/>
        <v>1440</v>
      </c>
      <c r="Q101" s="200">
        <f t="shared" si="44"/>
        <v>0</v>
      </c>
      <c r="R101" s="200">
        <f t="shared" si="44"/>
        <v>78</v>
      </c>
      <c r="S101" s="696">
        <f>S100+T100+U100+V100</f>
        <v>612</v>
      </c>
      <c r="T101" s="697"/>
      <c r="U101" s="697"/>
      <c r="V101" s="698"/>
      <c r="W101" s="691">
        <f>W100+X100+Y100+Z100</f>
        <v>864</v>
      </c>
      <c r="X101" s="692"/>
      <c r="Y101" s="692"/>
      <c r="Z101" s="693"/>
      <c r="AA101" s="722">
        <f>AA100+AB100+AC100+AD100</f>
        <v>612</v>
      </c>
      <c r="AB101" s="723"/>
      <c r="AC101" s="723"/>
      <c r="AD101" s="724"/>
      <c r="AE101" s="691">
        <f>AE100+AF100+AG100+AH100</f>
        <v>864</v>
      </c>
      <c r="AF101" s="692"/>
      <c r="AG101" s="692"/>
      <c r="AH101" s="693"/>
      <c r="AI101" s="497">
        <f>AI100+AJ100+AK100+AL100</f>
        <v>612</v>
      </c>
      <c r="AJ101" s="498"/>
      <c r="AK101" s="498"/>
      <c r="AL101" s="499"/>
      <c r="AM101" s="500">
        <f>AM100+AN100+AO100+AP100</f>
        <v>864</v>
      </c>
      <c r="AN101" s="501"/>
      <c r="AO101" s="501"/>
      <c r="AP101" s="502"/>
    </row>
    <row r="102" spans="1:60" ht="15" customHeight="1" x14ac:dyDescent="0.25">
      <c r="A102" s="201"/>
      <c r="B102" s="202"/>
      <c r="C102" s="202"/>
      <c r="D102" s="202"/>
      <c r="E102" s="402"/>
      <c r="F102" s="402"/>
      <c r="G102" s="402"/>
      <c r="H102" s="402"/>
      <c r="I102" s="402"/>
      <c r="J102" s="202"/>
      <c r="K102" s="203"/>
      <c r="L102" s="203"/>
      <c r="M102" s="203"/>
      <c r="N102" s="203"/>
      <c r="O102" s="699"/>
      <c r="P102" s="700"/>
      <c r="Q102" s="700"/>
      <c r="R102" s="701"/>
      <c r="S102" s="503"/>
      <c r="T102" s="504"/>
      <c r="U102" s="504"/>
      <c r="V102" s="505"/>
      <c r="W102" s="694"/>
      <c r="X102" s="504"/>
      <c r="Y102" s="504"/>
      <c r="Z102" s="695"/>
      <c r="AA102" s="503"/>
      <c r="AB102" s="504"/>
      <c r="AC102" s="504"/>
      <c r="AD102" s="505"/>
      <c r="AE102" s="694"/>
      <c r="AF102" s="504"/>
      <c r="AG102" s="504"/>
      <c r="AH102" s="695"/>
      <c r="AI102" s="503"/>
      <c r="AJ102" s="504"/>
      <c r="AK102" s="504"/>
      <c r="AL102" s="505"/>
      <c r="AM102" s="510"/>
      <c r="AN102" s="504"/>
      <c r="AO102" s="504"/>
      <c r="AP102" s="511"/>
    </row>
    <row r="103" spans="1:60" ht="15" customHeight="1" x14ac:dyDescent="0.25">
      <c r="A103" s="716" t="s">
        <v>119</v>
      </c>
      <c r="B103" s="717"/>
      <c r="C103" s="717"/>
      <c r="D103" s="717"/>
      <c r="E103" s="718"/>
      <c r="F103" s="718"/>
      <c r="G103" s="717"/>
      <c r="H103" s="717"/>
      <c r="I103" s="717"/>
      <c r="J103" s="717"/>
      <c r="K103" s="717"/>
      <c r="L103" s="717"/>
      <c r="M103" s="718"/>
      <c r="N103" s="204"/>
      <c r="O103" s="702" t="s">
        <v>121</v>
      </c>
      <c r="P103" s="703"/>
      <c r="Q103" s="703"/>
      <c r="R103" s="704"/>
      <c r="S103" s="478"/>
      <c r="T103" s="476"/>
      <c r="U103" s="476"/>
      <c r="V103" s="479"/>
      <c r="W103" s="682">
        <v>4</v>
      </c>
      <c r="X103" s="476"/>
      <c r="Y103" s="476"/>
      <c r="Z103" s="683"/>
      <c r="AA103" s="478">
        <v>1</v>
      </c>
      <c r="AB103" s="476"/>
      <c r="AC103" s="476"/>
      <c r="AD103" s="479"/>
      <c r="AE103" s="682">
        <v>4</v>
      </c>
      <c r="AF103" s="476"/>
      <c r="AG103" s="476"/>
      <c r="AH103" s="683"/>
      <c r="AI103" s="512">
        <v>4</v>
      </c>
      <c r="AJ103" s="513"/>
      <c r="AK103" s="513"/>
      <c r="AL103" s="514"/>
      <c r="AM103" s="475">
        <v>4</v>
      </c>
      <c r="AN103" s="476"/>
      <c r="AO103" s="476"/>
      <c r="AP103" s="477"/>
    </row>
    <row r="104" spans="1:60" ht="15" customHeight="1" x14ac:dyDescent="0.25">
      <c r="A104" s="714" t="s">
        <v>122</v>
      </c>
      <c r="B104" s="715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204"/>
      <c r="O104" s="705" t="s">
        <v>123</v>
      </c>
      <c r="P104" s="473"/>
      <c r="Q104" s="473"/>
      <c r="R104" s="706"/>
      <c r="S104" s="478"/>
      <c r="T104" s="476"/>
      <c r="U104" s="476"/>
      <c r="V104" s="479"/>
      <c r="W104" s="682"/>
      <c r="X104" s="476"/>
      <c r="Y104" s="476"/>
      <c r="Z104" s="683"/>
      <c r="AA104" s="478">
        <v>72</v>
      </c>
      <c r="AB104" s="476"/>
      <c r="AC104" s="476"/>
      <c r="AD104" s="479"/>
      <c r="AE104" s="682">
        <v>72</v>
      </c>
      <c r="AF104" s="476"/>
      <c r="AG104" s="476"/>
      <c r="AH104" s="683"/>
      <c r="AI104" s="478">
        <v>144</v>
      </c>
      <c r="AJ104" s="476"/>
      <c r="AK104" s="476"/>
      <c r="AL104" s="479"/>
      <c r="AM104" s="475">
        <v>72</v>
      </c>
      <c r="AN104" s="476"/>
      <c r="AO104" s="476"/>
      <c r="AP104" s="477"/>
    </row>
    <row r="105" spans="1:60" ht="30" customHeight="1" x14ac:dyDescent="0.25">
      <c r="A105" s="712"/>
      <c r="B105" s="713"/>
      <c r="C105" s="713"/>
      <c r="D105" s="713"/>
      <c r="E105" s="713"/>
      <c r="F105" s="713"/>
      <c r="G105" s="713"/>
      <c r="H105" s="713"/>
      <c r="I105" s="713"/>
      <c r="J105" s="713"/>
      <c r="K105" s="713"/>
      <c r="L105" s="713"/>
      <c r="M105" s="713"/>
      <c r="N105" s="205"/>
      <c r="O105" s="702" t="s">
        <v>124</v>
      </c>
      <c r="P105" s="703"/>
      <c r="Q105" s="703"/>
      <c r="R105" s="704"/>
      <c r="S105" s="478"/>
      <c r="T105" s="476"/>
      <c r="U105" s="476"/>
      <c r="V105" s="479"/>
      <c r="W105" s="682"/>
      <c r="X105" s="476"/>
      <c r="Y105" s="476"/>
      <c r="Z105" s="683"/>
      <c r="AA105" s="478">
        <v>72</v>
      </c>
      <c r="AB105" s="476"/>
      <c r="AC105" s="476"/>
      <c r="AD105" s="479"/>
      <c r="AE105" s="682">
        <v>72</v>
      </c>
      <c r="AF105" s="476"/>
      <c r="AG105" s="476"/>
      <c r="AH105" s="683"/>
      <c r="AI105" s="478">
        <v>108</v>
      </c>
      <c r="AJ105" s="476"/>
      <c r="AK105" s="476"/>
      <c r="AL105" s="479"/>
      <c r="AM105" s="475">
        <v>72</v>
      </c>
      <c r="AN105" s="476"/>
      <c r="AO105" s="476"/>
      <c r="AP105" s="477"/>
    </row>
    <row r="106" spans="1:60" ht="30" customHeight="1" x14ac:dyDescent="0.25">
      <c r="A106" s="256"/>
      <c r="B106" s="257"/>
      <c r="C106" s="257"/>
      <c r="D106" s="257"/>
      <c r="E106" s="257"/>
      <c r="F106" s="257"/>
      <c r="G106" s="257"/>
      <c r="H106" s="257"/>
      <c r="I106" s="257"/>
      <c r="J106" s="257"/>
      <c r="K106" s="257"/>
      <c r="L106" s="257"/>
      <c r="M106" s="257"/>
      <c r="N106" s="205"/>
      <c r="O106" s="702" t="s">
        <v>125</v>
      </c>
      <c r="P106" s="703"/>
      <c r="Q106" s="703"/>
      <c r="R106" s="704"/>
      <c r="S106" s="472"/>
      <c r="T106" s="473"/>
      <c r="U106" s="473"/>
      <c r="V106" s="474"/>
      <c r="W106" s="682"/>
      <c r="X106" s="476"/>
      <c r="Y106" s="476"/>
      <c r="Z106" s="683"/>
      <c r="AA106" s="472"/>
      <c r="AB106" s="473"/>
      <c r="AC106" s="473"/>
      <c r="AD106" s="474"/>
      <c r="AE106" s="682"/>
      <c r="AF106" s="476"/>
      <c r="AG106" s="476"/>
      <c r="AH106" s="683"/>
      <c r="AI106" s="472"/>
      <c r="AJ106" s="473"/>
      <c r="AK106" s="473"/>
      <c r="AL106" s="474"/>
      <c r="AM106" s="475">
        <v>144</v>
      </c>
      <c r="AN106" s="476"/>
      <c r="AO106" s="476"/>
      <c r="AP106" s="477"/>
    </row>
    <row r="107" spans="1:60" ht="30" customHeight="1" x14ac:dyDescent="0.25">
      <c r="A107" s="710"/>
      <c r="B107" s="711"/>
      <c r="C107" s="711"/>
      <c r="D107" s="711"/>
      <c r="E107" s="711"/>
      <c r="F107" s="711"/>
      <c r="G107" s="711"/>
      <c r="H107" s="711"/>
      <c r="I107" s="711"/>
      <c r="J107" s="711"/>
      <c r="K107" s="711"/>
      <c r="L107" s="711"/>
      <c r="M107" s="711"/>
      <c r="N107" s="206"/>
      <c r="O107" s="702" t="s">
        <v>126</v>
      </c>
      <c r="P107" s="703"/>
      <c r="Q107" s="703"/>
      <c r="R107" s="704"/>
      <c r="S107" s="478">
        <v>5</v>
      </c>
      <c r="T107" s="476"/>
      <c r="U107" s="476"/>
      <c r="V107" s="479"/>
      <c r="W107" s="682">
        <v>7</v>
      </c>
      <c r="X107" s="476"/>
      <c r="Y107" s="476"/>
      <c r="Z107" s="683"/>
      <c r="AA107" s="478">
        <v>5</v>
      </c>
      <c r="AB107" s="476"/>
      <c r="AC107" s="476"/>
      <c r="AD107" s="479"/>
      <c r="AE107" s="682">
        <v>7</v>
      </c>
      <c r="AF107" s="476"/>
      <c r="AG107" s="476"/>
      <c r="AH107" s="683"/>
      <c r="AI107" s="478">
        <v>5</v>
      </c>
      <c r="AJ107" s="476"/>
      <c r="AK107" s="476"/>
      <c r="AL107" s="479"/>
      <c r="AM107" s="475">
        <v>7</v>
      </c>
      <c r="AN107" s="476"/>
      <c r="AO107" s="476"/>
      <c r="AP107" s="477"/>
    </row>
    <row r="108" spans="1:60" ht="16.5" thickBot="1" x14ac:dyDescent="0.3">
      <c r="A108" s="258"/>
      <c r="B108" s="678"/>
      <c r="C108" s="678"/>
      <c r="D108" s="678"/>
      <c r="E108" s="323"/>
      <c r="F108" s="323"/>
      <c r="G108" s="259"/>
      <c r="H108" s="259"/>
      <c r="I108" s="259"/>
      <c r="J108" s="259"/>
      <c r="K108" s="259"/>
      <c r="L108" s="259"/>
      <c r="M108" s="259"/>
      <c r="O108" s="725" t="s">
        <v>127</v>
      </c>
      <c r="P108" s="726"/>
      <c r="Q108" s="726"/>
      <c r="R108" s="727"/>
      <c r="S108" s="684"/>
      <c r="T108" s="481"/>
      <c r="U108" s="481"/>
      <c r="V108" s="685"/>
      <c r="W108" s="684"/>
      <c r="X108" s="481"/>
      <c r="Y108" s="481"/>
      <c r="Z108" s="685"/>
      <c r="AA108" s="480"/>
      <c r="AB108" s="481"/>
      <c r="AC108" s="481"/>
      <c r="AD108" s="482"/>
      <c r="AE108" s="483">
        <v>108</v>
      </c>
      <c r="AF108" s="484"/>
      <c r="AG108" s="484"/>
      <c r="AH108" s="485"/>
      <c r="AI108" s="480"/>
      <c r="AJ108" s="481"/>
      <c r="AK108" s="481"/>
      <c r="AL108" s="482"/>
      <c r="AM108" s="483">
        <v>108</v>
      </c>
      <c r="AN108" s="484"/>
      <c r="AO108" s="484"/>
      <c r="AP108" s="485"/>
    </row>
    <row r="109" spans="1:60" x14ac:dyDescent="0.2">
      <c r="A109" s="258"/>
      <c r="B109" s="678"/>
      <c r="C109" s="678"/>
      <c r="D109" s="678"/>
      <c r="E109" s="323"/>
      <c r="F109" s="323"/>
      <c r="G109" s="259"/>
      <c r="H109" s="259"/>
      <c r="I109" s="259"/>
      <c r="J109" s="259"/>
      <c r="K109" s="259"/>
      <c r="L109" s="259"/>
      <c r="M109" s="259"/>
    </row>
    <row r="110" spans="1:60" x14ac:dyDescent="0.2">
      <c r="A110" s="258"/>
      <c r="B110" s="678"/>
      <c r="C110" s="678"/>
      <c r="D110" s="678"/>
      <c r="E110" s="323"/>
      <c r="F110" s="323"/>
      <c r="G110" s="259"/>
      <c r="H110" s="259"/>
      <c r="I110" s="259"/>
      <c r="J110" s="259"/>
      <c r="K110" s="259"/>
      <c r="L110" s="259"/>
      <c r="M110" s="259"/>
    </row>
    <row r="111" spans="1:60" ht="15.75" x14ac:dyDescent="0.25">
      <c r="A111" s="258"/>
      <c r="B111" s="678"/>
      <c r="C111" s="678"/>
      <c r="D111" s="678"/>
      <c r="E111" s="323"/>
      <c r="F111" s="323"/>
      <c r="G111" s="259"/>
      <c r="H111" s="259"/>
      <c r="I111" s="259"/>
      <c r="J111" s="259"/>
      <c r="K111" s="259"/>
      <c r="L111" s="259"/>
      <c r="M111" s="259"/>
      <c r="N111" s="144"/>
      <c r="O111" s="681"/>
      <c r="P111" s="681"/>
      <c r="Q111" s="681"/>
      <c r="R111" s="681"/>
      <c r="S111" s="681"/>
      <c r="T111" s="681"/>
      <c r="U111" s="681"/>
      <c r="V111" s="681"/>
      <c r="W111" s="681"/>
      <c r="X111" s="681"/>
      <c r="Y111" s="681"/>
      <c r="Z111" s="681"/>
      <c r="AA111" s="681"/>
      <c r="AB111" s="681"/>
      <c r="AC111" s="681"/>
      <c r="AD111" s="681"/>
      <c r="AE111" s="681"/>
      <c r="AF111" s="681"/>
      <c r="AG111" s="207"/>
      <c r="AH111" s="208"/>
      <c r="AI111" s="680"/>
      <c r="AJ111" s="680"/>
      <c r="AK111" s="677"/>
      <c r="AL111" s="677"/>
      <c r="AM111" s="677"/>
      <c r="AN111" s="679"/>
      <c r="AO111" s="679"/>
      <c r="AP111" s="679"/>
      <c r="AQ111" s="676"/>
      <c r="AR111" s="676"/>
      <c r="AS111" s="676"/>
      <c r="AT111" s="676"/>
      <c r="AU111" s="676"/>
      <c r="AV111" s="676"/>
      <c r="AW111" s="676"/>
      <c r="AX111" s="676"/>
      <c r="AY111" s="676"/>
      <c r="AZ111" s="676"/>
      <c r="BA111" s="676"/>
      <c r="BB111" s="676"/>
      <c r="BC111" s="677"/>
      <c r="BD111" s="677"/>
      <c r="BE111" s="677"/>
      <c r="BF111" s="676"/>
      <c r="BG111" s="676"/>
      <c r="BH111" s="676"/>
    </row>
    <row r="112" spans="1:60" x14ac:dyDescent="0.2">
      <c r="A112" s="258"/>
      <c r="B112" s="678"/>
      <c r="C112" s="678"/>
      <c r="D112" s="678"/>
      <c r="E112" s="323"/>
      <c r="F112" s="323"/>
      <c r="G112" s="259"/>
      <c r="H112" s="259"/>
      <c r="I112" s="259"/>
      <c r="J112" s="259"/>
      <c r="K112" s="259"/>
      <c r="L112" s="259"/>
      <c r="M112" s="259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</row>
    <row r="113" spans="1:33" x14ac:dyDescent="0.2">
      <c r="A113" s="258"/>
      <c r="B113" s="678"/>
      <c r="C113" s="678"/>
      <c r="D113" s="678"/>
      <c r="E113" s="323"/>
      <c r="F113" s="323"/>
      <c r="G113" s="259"/>
      <c r="H113" s="259"/>
      <c r="I113" s="259"/>
      <c r="J113" s="259"/>
      <c r="K113" s="259"/>
      <c r="L113" s="259"/>
      <c r="M113" s="259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</row>
    <row r="114" spans="1:33" ht="14.25" x14ac:dyDescent="0.2">
      <c r="A114" s="258"/>
      <c r="B114" s="678"/>
      <c r="C114" s="678"/>
      <c r="D114" s="678"/>
      <c r="E114" s="323"/>
      <c r="F114" s="323"/>
      <c r="G114" s="259"/>
      <c r="H114" s="259"/>
      <c r="I114" s="259"/>
      <c r="J114" s="259"/>
      <c r="K114" s="259"/>
      <c r="L114" s="259"/>
      <c r="M114" s="25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144"/>
      <c r="AE114" s="144"/>
      <c r="AF114" s="144"/>
      <c r="AG114" s="144"/>
    </row>
    <row r="115" spans="1:33" x14ac:dyDescent="0.2">
      <c r="A115" s="260"/>
      <c r="B115" s="259"/>
      <c r="C115" s="259"/>
      <c r="D115" s="259"/>
      <c r="E115" s="323"/>
      <c r="F115" s="323"/>
      <c r="G115" s="259"/>
      <c r="H115" s="259"/>
      <c r="I115" s="259"/>
      <c r="J115" s="259"/>
      <c r="K115" s="259"/>
      <c r="L115" s="259"/>
      <c r="M115" s="259"/>
    </row>
    <row r="116" spans="1:33" x14ac:dyDescent="0.2">
      <c r="A116" s="260"/>
      <c r="B116" s="259"/>
      <c r="C116" s="259"/>
      <c r="D116" s="259"/>
      <c r="E116" s="323"/>
      <c r="F116" s="323"/>
      <c r="G116" s="259"/>
      <c r="H116" s="259"/>
      <c r="I116" s="259"/>
      <c r="J116" s="259"/>
      <c r="K116" s="259"/>
      <c r="L116" s="259"/>
      <c r="M116" s="259"/>
    </row>
    <row r="117" spans="1:33" x14ac:dyDescent="0.2">
      <c r="A117" s="260"/>
      <c r="B117" s="259"/>
      <c r="C117" s="259"/>
      <c r="D117" s="259"/>
      <c r="E117" s="323"/>
      <c r="F117" s="323"/>
      <c r="G117" s="259"/>
      <c r="H117" s="259"/>
      <c r="I117" s="259"/>
      <c r="J117" s="259"/>
      <c r="K117" s="259"/>
      <c r="L117" s="259"/>
      <c r="M117" s="259"/>
    </row>
    <row r="118" spans="1:33" x14ac:dyDescent="0.2">
      <c r="A118" s="260"/>
      <c r="B118" s="259"/>
      <c r="C118" s="259"/>
      <c r="D118" s="259"/>
      <c r="E118" s="323"/>
      <c r="F118" s="323"/>
      <c r="G118" s="259"/>
      <c r="H118" s="259"/>
      <c r="I118" s="259"/>
      <c r="J118" s="259"/>
      <c r="K118" s="259"/>
      <c r="L118" s="259"/>
      <c r="M118" s="259"/>
    </row>
    <row r="119" spans="1:33" x14ac:dyDescent="0.2">
      <c r="A119" s="260"/>
      <c r="B119" s="259"/>
      <c r="C119" s="259"/>
      <c r="D119" s="259"/>
      <c r="E119" s="323"/>
      <c r="F119" s="323"/>
      <c r="G119" s="259"/>
      <c r="H119" s="259"/>
      <c r="I119" s="259"/>
      <c r="J119" s="259"/>
      <c r="K119" s="259"/>
      <c r="L119" s="259"/>
      <c r="M119" s="259"/>
    </row>
    <row r="120" spans="1:33" x14ac:dyDescent="0.2">
      <c r="A120" s="260"/>
      <c r="B120" s="259"/>
      <c r="C120" s="259"/>
      <c r="D120" s="259"/>
      <c r="E120" s="323"/>
      <c r="F120" s="323"/>
      <c r="G120" s="259"/>
      <c r="H120" s="259"/>
      <c r="I120" s="259"/>
      <c r="J120" s="259"/>
      <c r="K120" s="259"/>
      <c r="L120" s="259"/>
      <c r="M120" s="259"/>
    </row>
    <row r="121" spans="1:33" x14ac:dyDescent="0.2">
      <c r="A121" s="260"/>
      <c r="B121" s="259"/>
      <c r="C121" s="259"/>
      <c r="D121" s="259"/>
      <c r="E121" s="323"/>
      <c r="F121" s="323"/>
      <c r="G121" s="259"/>
      <c r="H121" s="259"/>
      <c r="I121" s="259"/>
      <c r="J121" s="259"/>
      <c r="K121" s="259"/>
      <c r="L121" s="259"/>
      <c r="M121" s="259"/>
    </row>
    <row r="122" spans="1:33" x14ac:dyDescent="0.2">
      <c r="A122" s="260"/>
      <c r="B122" s="259"/>
      <c r="C122" s="259"/>
      <c r="D122" s="259"/>
      <c r="E122" s="323"/>
      <c r="F122" s="323"/>
      <c r="G122" s="259"/>
      <c r="H122" s="259"/>
      <c r="I122" s="259"/>
      <c r="J122" s="259"/>
      <c r="K122" s="259"/>
      <c r="L122" s="259"/>
      <c r="M122" s="259"/>
    </row>
    <row r="123" spans="1:33" x14ac:dyDescent="0.2">
      <c r="A123" s="260"/>
      <c r="B123" s="259"/>
      <c r="C123" s="259"/>
      <c r="D123" s="259"/>
      <c r="E123" s="323"/>
      <c r="F123" s="323"/>
      <c r="G123" s="259"/>
      <c r="H123" s="259"/>
      <c r="I123" s="259"/>
      <c r="J123" s="259"/>
      <c r="K123" s="259"/>
      <c r="L123" s="259"/>
      <c r="M123" s="259"/>
    </row>
    <row r="124" spans="1:33" x14ac:dyDescent="0.2">
      <c r="A124" s="260"/>
      <c r="B124" s="259"/>
      <c r="C124" s="259"/>
      <c r="D124" s="259"/>
      <c r="E124" s="323"/>
      <c r="F124" s="323"/>
      <c r="G124" s="259"/>
      <c r="H124" s="259"/>
      <c r="I124" s="259"/>
      <c r="J124" s="259"/>
      <c r="K124" s="259"/>
      <c r="L124" s="259"/>
      <c r="M124" s="259"/>
    </row>
    <row r="125" spans="1:33" x14ac:dyDescent="0.2">
      <c r="A125" s="260"/>
      <c r="B125" s="259"/>
      <c r="C125" s="259"/>
      <c r="D125" s="259"/>
      <c r="E125" s="323"/>
      <c r="F125" s="323"/>
      <c r="G125" s="259"/>
      <c r="H125" s="259"/>
      <c r="I125" s="259"/>
      <c r="J125" s="259"/>
      <c r="K125" s="259"/>
      <c r="L125" s="259"/>
      <c r="M125" s="259"/>
    </row>
    <row r="126" spans="1:33" x14ac:dyDescent="0.2">
      <c r="A126" s="260"/>
      <c r="B126" s="259"/>
      <c r="C126" s="259"/>
      <c r="D126" s="259"/>
      <c r="E126" s="323"/>
      <c r="F126" s="323"/>
      <c r="G126" s="259"/>
      <c r="H126" s="259"/>
      <c r="I126" s="259"/>
      <c r="J126" s="259"/>
      <c r="K126" s="259"/>
      <c r="L126" s="259"/>
      <c r="M126" s="259"/>
    </row>
    <row r="127" spans="1:33" x14ac:dyDescent="0.2">
      <c r="A127" s="260"/>
      <c r="B127" s="259"/>
      <c r="C127" s="259"/>
      <c r="D127" s="259"/>
      <c r="E127" s="323"/>
      <c r="F127" s="323"/>
      <c r="G127" s="259"/>
      <c r="H127" s="259"/>
      <c r="I127" s="259"/>
      <c r="J127" s="259"/>
      <c r="K127" s="259"/>
      <c r="L127" s="259"/>
      <c r="M127" s="259"/>
    </row>
    <row r="128" spans="1:33" x14ac:dyDescent="0.2">
      <c r="A128" s="260"/>
      <c r="B128" s="259"/>
      <c r="C128" s="259"/>
      <c r="D128" s="259"/>
      <c r="E128" s="323"/>
      <c r="F128" s="323"/>
      <c r="G128" s="259"/>
      <c r="H128" s="259"/>
      <c r="I128" s="259"/>
      <c r="J128" s="259"/>
      <c r="K128" s="259"/>
      <c r="L128" s="259"/>
      <c r="M128" s="259"/>
    </row>
    <row r="129" spans="1:13" ht="15.75" x14ac:dyDescent="0.25">
      <c r="A129" s="260"/>
      <c r="B129" s="259"/>
      <c r="C129" s="403" t="s">
        <v>141</v>
      </c>
      <c r="D129" s="468" t="s">
        <v>142</v>
      </c>
      <c r="E129" s="468"/>
      <c r="F129" s="468"/>
      <c r="G129" s="404"/>
      <c r="H129" s="405" t="s">
        <v>44</v>
      </c>
      <c r="I129" s="259"/>
      <c r="J129" s="259"/>
      <c r="K129" s="259"/>
      <c r="L129" s="259"/>
      <c r="M129" s="259"/>
    </row>
    <row r="130" spans="1:13" ht="15.75" x14ac:dyDescent="0.25">
      <c r="A130" s="260"/>
      <c r="B130" s="259"/>
      <c r="C130" s="406" t="s">
        <v>143</v>
      </c>
      <c r="D130" s="457" t="s">
        <v>144</v>
      </c>
      <c r="E130" s="458"/>
      <c r="F130" s="459"/>
      <c r="G130" s="407"/>
      <c r="H130" s="408" t="s">
        <v>29</v>
      </c>
      <c r="I130" s="259"/>
      <c r="J130" s="259"/>
      <c r="K130" s="259"/>
      <c r="L130" s="259"/>
      <c r="M130" s="259"/>
    </row>
    <row r="131" spans="1:13" ht="15.75" x14ac:dyDescent="0.25">
      <c r="A131" s="260"/>
      <c r="B131" s="259"/>
      <c r="C131" s="406" t="s">
        <v>145</v>
      </c>
      <c r="D131" s="457" t="s">
        <v>146</v>
      </c>
      <c r="E131" s="458"/>
      <c r="F131" s="459"/>
      <c r="G131" s="407"/>
      <c r="H131" s="408" t="s">
        <v>29</v>
      </c>
      <c r="I131" s="259"/>
      <c r="J131" s="259"/>
      <c r="K131" s="259"/>
      <c r="L131" s="259"/>
      <c r="M131" s="259"/>
    </row>
    <row r="132" spans="1:13" ht="15.75" x14ac:dyDescent="0.25">
      <c r="A132" s="260"/>
      <c r="B132" s="259"/>
      <c r="C132" s="406" t="s">
        <v>147</v>
      </c>
      <c r="D132" s="457" t="s">
        <v>148</v>
      </c>
      <c r="E132" s="458"/>
      <c r="F132" s="459"/>
      <c r="G132" s="407"/>
      <c r="H132" s="408" t="s">
        <v>44</v>
      </c>
      <c r="I132" s="259"/>
      <c r="J132" s="259"/>
      <c r="K132" s="259"/>
      <c r="L132" s="259"/>
      <c r="M132" s="259"/>
    </row>
    <row r="133" spans="1:13" ht="15.75" x14ac:dyDescent="0.25">
      <c r="A133" s="260"/>
      <c r="B133" s="259"/>
      <c r="C133" s="406" t="s">
        <v>149</v>
      </c>
      <c r="D133" s="457" t="s">
        <v>150</v>
      </c>
      <c r="E133" s="458"/>
      <c r="F133" s="459"/>
      <c r="G133" s="407"/>
      <c r="H133" s="408" t="s">
        <v>29</v>
      </c>
      <c r="I133" s="259"/>
      <c r="J133" s="259"/>
      <c r="K133" s="259"/>
      <c r="L133" s="259"/>
      <c r="M133" s="259"/>
    </row>
    <row r="134" spans="1:13" ht="15.75" x14ac:dyDescent="0.25">
      <c r="A134" s="260"/>
      <c r="B134" s="259"/>
      <c r="C134" s="406" t="s">
        <v>151</v>
      </c>
      <c r="D134" s="457" t="s">
        <v>152</v>
      </c>
      <c r="E134" s="458"/>
      <c r="F134" s="459"/>
      <c r="G134" s="407"/>
      <c r="H134" s="408" t="s">
        <v>29</v>
      </c>
      <c r="I134" s="259"/>
      <c r="J134" s="259"/>
      <c r="K134" s="259"/>
      <c r="L134" s="259"/>
      <c r="M134" s="259"/>
    </row>
    <row r="135" spans="1:13" ht="15.75" x14ac:dyDescent="0.25">
      <c r="A135" s="260"/>
      <c r="B135" s="259"/>
      <c r="C135" s="406" t="s">
        <v>153</v>
      </c>
      <c r="D135" s="457" t="s">
        <v>154</v>
      </c>
      <c r="E135" s="458"/>
      <c r="F135" s="459"/>
      <c r="G135" s="407"/>
      <c r="H135" s="408" t="s">
        <v>29</v>
      </c>
      <c r="I135" s="259"/>
      <c r="J135" s="259"/>
      <c r="K135" s="259"/>
      <c r="L135" s="259"/>
      <c r="M135" s="259"/>
    </row>
    <row r="136" spans="1:13" ht="15.75" x14ac:dyDescent="0.25">
      <c r="A136" s="260"/>
      <c r="B136" s="259"/>
      <c r="C136" s="406" t="s">
        <v>155</v>
      </c>
      <c r="D136" s="457" t="s">
        <v>156</v>
      </c>
      <c r="E136" s="458"/>
      <c r="F136" s="459"/>
      <c r="G136" s="407"/>
      <c r="H136" s="408" t="s">
        <v>29</v>
      </c>
      <c r="I136" s="259"/>
      <c r="J136" s="259"/>
      <c r="K136" s="259"/>
      <c r="L136" s="259"/>
      <c r="M136" s="259"/>
    </row>
    <row r="137" spans="1:13" ht="15.75" x14ac:dyDescent="0.25">
      <c r="A137" s="260"/>
      <c r="B137" s="259"/>
      <c r="C137" s="406" t="s">
        <v>157</v>
      </c>
      <c r="D137" s="457" t="s">
        <v>158</v>
      </c>
      <c r="E137" s="458"/>
      <c r="F137" s="459"/>
      <c r="G137" s="407"/>
      <c r="H137" s="408" t="s">
        <v>29</v>
      </c>
      <c r="I137" s="259"/>
      <c r="J137" s="259"/>
      <c r="K137" s="259"/>
      <c r="L137" s="259"/>
      <c r="M137" s="259"/>
    </row>
    <row r="138" spans="1:13" ht="15.75" x14ac:dyDescent="0.25">
      <c r="A138" s="260"/>
      <c r="B138" s="259"/>
      <c r="C138" s="406" t="s">
        <v>159</v>
      </c>
      <c r="D138" s="457" t="s">
        <v>160</v>
      </c>
      <c r="E138" s="458"/>
      <c r="F138" s="459"/>
      <c r="G138" s="407"/>
      <c r="H138" s="408" t="s">
        <v>44</v>
      </c>
      <c r="I138" s="259"/>
      <c r="J138" s="259"/>
      <c r="K138" s="259"/>
      <c r="L138" s="259"/>
      <c r="M138" s="259"/>
    </row>
    <row r="139" spans="1:13" ht="15.75" x14ac:dyDescent="0.25">
      <c r="A139" s="260"/>
      <c r="B139" s="259"/>
      <c r="C139" s="406" t="s">
        <v>161</v>
      </c>
      <c r="D139" s="457" t="s">
        <v>162</v>
      </c>
      <c r="E139" s="458"/>
      <c r="F139" s="459"/>
      <c r="G139" s="407"/>
      <c r="H139" s="408" t="s">
        <v>44</v>
      </c>
      <c r="I139" s="259"/>
      <c r="J139" s="259"/>
      <c r="K139" s="259"/>
      <c r="L139" s="259"/>
      <c r="M139" s="259"/>
    </row>
    <row r="140" spans="1:13" ht="15.75" x14ac:dyDescent="0.25">
      <c r="A140" s="260"/>
      <c r="B140" s="259"/>
      <c r="C140" s="406" t="s">
        <v>163</v>
      </c>
      <c r="D140" s="457" t="s">
        <v>35</v>
      </c>
      <c r="E140" s="458"/>
      <c r="F140" s="459"/>
      <c r="G140" s="407" t="s">
        <v>164</v>
      </c>
      <c r="H140" s="408" t="s">
        <v>29</v>
      </c>
      <c r="I140" s="259"/>
      <c r="J140" s="259"/>
      <c r="K140" s="259"/>
      <c r="L140" s="259"/>
      <c r="M140" s="259"/>
    </row>
    <row r="141" spans="1:13" ht="15.75" x14ac:dyDescent="0.25">
      <c r="A141" s="260"/>
      <c r="B141" s="259"/>
      <c r="C141" s="406" t="s">
        <v>165</v>
      </c>
      <c r="D141" s="460" t="s">
        <v>166</v>
      </c>
      <c r="E141" s="461"/>
      <c r="F141" s="462"/>
      <c r="G141" s="407"/>
      <c r="H141" s="408" t="s">
        <v>29</v>
      </c>
      <c r="I141" s="259"/>
      <c r="J141" s="259"/>
      <c r="K141" s="259"/>
      <c r="L141" s="259"/>
      <c r="M141" s="259"/>
    </row>
    <row r="142" spans="1:13" ht="15.75" x14ac:dyDescent="0.25">
      <c r="A142" s="260"/>
      <c r="B142" s="259"/>
      <c r="C142" s="409" t="s">
        <v>167</v>
      </c>
      <c r="D142" s="465" t="s">
        <v>168</v>
      </c>
      <c r="E142" s="466"/>
      <c r="F142" s="467"/>
      <c r="G142" s="410" t="s">
        <v>29</v>
      </c>
      <c r="H142" s="411"/>
      <c r="I142" s="259"/>
      <c r="J142" s="259"/>
      <c r="K142" s="259"/>
      <c r="L142" s="259"/>
      <c r="M142" s="259"/>
    </row>
    <row r="143" spans="1:13" x14ac:dyDescent="0.2">
      <c r="A143" s="260"/>
      <c r="B143" s="259"/>
      <c r="C143" s="259"/>
      <c r="D143" s="259"/>
      <c r="E143" s="323"/>
      <c r="F143" s="323"/>
      <c r="G143" s="259"/>
      <c r="H143" s="259"/>
      <c r="I143" s="259"/>
      <c r="J143" s="259"/>
      <c r="K143" s="259"/>
      <c r="L143" s="259"/>
      <c r="M143" s="259"/>
    </row>
    <row r="144" spans="1:13" ht="15.75" customHeight="1" x14ac:dyDescent="0.2">
      <c r="A144" s="260"/>
      <c r="B144" s="259"/>
      <c r="C144" s="259"/>
      <c r="D144" s="259"/>
      <c r="E144" s="323"/>
      <c r="F144" s="323"/>
      <c r="G144" s="259"/>
      <c r="H144" s="259"/>
      <c r="I144" s="259"/>
      <c r="J144" s="259"/>
      <c r="K144" s="259"/>
      <c r="L144" s="259"/>
      <c r="M144" s="259"/>
    </row>
    <row r="145" spans="1:13" x14ac:dyDescent="0.2">
      <c r="A145" s="260"/>
      <c r="B145" s="259"/>
      <c r="C145" s="259"/>
      <c r="D145" s="259"/>
      <c r="E145" s="323"/>
      <c r="F145" s="323"/>
      <c r="G145" s="259"/>
      <c r="H145" s="259"/>
      <c r="I145" s="259"/>
      <c r="J145" s="259"/>
      <c r="K145" s="259"/>
      <c r="L145" s="259"/>
      <c r="M145" s="259"/>
    </row>
    <row r="146" spans="1:13" x14ac:dyDescent="0.2">
      <c r="A146" s="260"/>
      <c r="B146" s="259"/>
      <c r="C146" s="259"/>
      <c r="D146" s="259"/>
      <c r="E146" s="323"/>
      <c r="F146" s="323"/>
      <c r="G146" s="259"/>
      <c r="H146" s="259"/>
      <c r="I146" s="259"/>
      <c r="J146" s="259"/>
      <c r="K146" s="259"/>
      <c r="L146" s="259"/>
      <c r="M146" s="259"/>
    </row>
    <row r="147" spans="1:13" x14ac:dyDescent="0.2">
      <c r="A147" s="260"/>
      <c r="B147" s="259"/>
      <c r="C147" s="259"/>
      <c r="D147" s="259"/>
      <c r="E147" s="323"/>
      <c r="F147" s="323"/>
      <c r="G147" s="259"/>
      <c r="H147" s="259"/>
      <c r="I147" s="259"/>
      <c r="J147" s="259"/>
      <c r="K147" s="259"/>
      <c r="L147" s="259"/>
      <c r="M147" s="259"/>
    </row>
    <row r="148" spans="1:13" x14ac:dyDescent="0.2">
      <c r="A148" s="260"/>
      <c r="B148" s="259"/>
      <c r="C148" s="259"/>
      <c r="D148" s="259"/>
      <c r="E148" s="323"/>
      <c r="F148" s="323"/>
      <c r="G148" s="259"/>
      <c r="H148" s="259"/>
      <c r="I148" s="259"/>
      <c r="J148" s="259"/>
      <c r="K148" s="259"/>
      <c r="L148" s="259"/>
      <c r="M148" s="259"/>
    </row>
    <row r="149" spans="1:13" x14ac:dyDescent="0.2">
      <c r="A149" s="260"/>
      <c r="B149" s="259"/>
      <c r="C149" s="259"/>
      <c r="D149" s="259"/>
      <c r="E149" s="323"/>
      <c r="F149" s="323"/>
      <c r="G149" s="259"/>
      <c r="H149" s="259"/>
      <c r="I149" s="259"/>
      <c r="J149" s="259"/>
      <c r="K149" s="259"/>
      <c r="L149" s="259"/>
      <c r="M149" s="259"/>
    </row>
    <row r="150" spans="1:13" x14ac:dyDescent="0.2">
      <c r="A150" s="260"/>
      <c r="B150" s="259"/>
      <c r="C150" s="259"/>
      <c r="D150" s="259"/>
      <c r="E150" s="323"/>
      <c r="F150" s="323"/>
      <c r="G150" s="259"/>
      <c r="H150" s="259"/>
      <c r="I150" s="259"/>
      <c r="J150" s="259"/>
      <c r="K150" s="259"/>
      <c r="L150" s="259"/>
      <c r="M150" s="259"/>
    </row>
    <row r="151" spans="1:13" x14ac:dyDescent="0.2">
      <c r="A151" s="260"/>
      <c r="B151" s="259"/>
      <c r="C151" s="259"/>
      <c r="D151" s="259"/>
      <c r="E151" s="323"/>
      <c r="F151" s="323"/>
      <c r="G151" s="259"/>
      <c r="H151" s="259"/>
      <c r="I151" s="259"/>
      <c r="J151" s="259"/>
      <c r="K151" s="259"/>
      <c r="L151" s="259"/>
      <c r="M151" s="259"/>
    </row>
    <row r="152" spans="1:13" x14ac:dyDescent="0.2">
      <c r="A152" s="260"/>
      <c r="B152" s="259"/>
      <c r="C152" s="259"/>
      <c r="D152" s="259"/>
      <c r="E152" s="323"/>
      <c r="F152" s="323"/>
      <c r="G152" s="259"/>
      <c r="H152" s="259"/>
      <c r="I152" s="259"/>
      <c r="J152" s="259"/>
      <c r="K152" s="259"/>
      <c r="L152" s="259"/>
      <c r="M152" s="259"/>
    </row>
    <row r="153" spans="1:13" x14ac:dyDescent="0.2">
      <c r="A153" s="260"/>
      <c r="B153" s="259"/>
      <c r="C153" s="259"/>
      <c r="D153" s="259"/>
      <c r="E153" s="323"/>
      <c r="F153" s="323"/>
      <c r="G153" s="259"/>
      <c r="H153" s="259"/>
      <c r="I153" s="259"/>
      <c r="J153" s="259"/>
      <c r="K153" s="259"/>
      <c r="L153" s="259"/>
      <c r="M153" s="259"/>
    </row>
    <row r="154" spans="1:13" x14ac:dyDescent="0.2">
      <c r="A154" s="260"/>
      <c r="B154" s="259"/>
      <c r="C154" s="259"/>
      <c r="D154" s="259"/>
      <c r="E154" s="323"/>
      <c r="F154" s="323"/>
      <c r="G154" s="259"/>
      <c r="H154" s="259"/>
      <c r="I154" s="259"/>
      <c r="J154" s="259"/>
      <c r="K154" s="259"/>
      <c r="L154" s="259"/>
      <c r="M154" s="259"/>
    </row>
    <row r="155" spans="1:13" x14ac:dyDescent="0.2">
      <c r="A155" s="260"/>
      <c r="B155" s="259"/>
      <c r="C155" s="259"/>
      <c r="D155" s="259"/>
      <c r="E155" s="323"/>
      <c r="F155" s="323"/>
      <c r="G155" s="259"/>
      <c r="H155" s="259"/>
      <c r="I155" s="259"/>
      <c r="J155" s="259"/>
      <c r="K155" s="259"/>
      <c r="L155" s="259"/>
      <c r="M155" s="259"/>
    </row>
    <row r="156" spans="1:13" x14ac:dyDescent="0.2">
      <c r="A156" s="260"/>
      <c r="B156" s="259"/>
      <c r="C156" s="259"/>
      <c r="D156" s="259"/>
      <c r="E156" s="323"/>
      <c r="F156" s="323"/>
      <c r="G156" s="259"/>
      <c r="H156" s="259"/>
      <c r="I156" s="259"/>
      <c r="J156" s="259"/>
      <c r="K156" s="259"/>
      <c r="L156" s="259"/>
      <c r="M156" s="259"/>
    </row>
    <row r="157" spans="1:13" x14ac:dyDescent="0.2">
      <c r="A157" s="260"/>
      <c r="B157" s="259"/>
      <c r="C157" s="259"/>
      <c r="D157" s="259"/>
      <c r="E157" s="323"/>
      <c r="F157" s="323"/>
      <c r="G157" s="259"/>
      <c r="H157" s="259"/>
      <c r="I157" s="259"/>
      <c r="J157" s="259"/>
      <c r="K157" s="259"/>
      <c r="L157" s="259"/>
      <c r="M157" s="259"/>
    </row>
    <row r="158" spans="1:13" x14ac:dyDescent="0.2">
      <c r="A158" s="260"/>
      <c r="B158" s="259"/>
      <c r="C158" s="259"/>
      <c r="D158" s="259"/>
      <c r="E158" s="323"/>
      <c r="F158" s="323"/>
      <c r="G158" s="259"/>
      <c r="H158" s="259"/>
      <c r="I158" s="259"/>
      <c r="J158" s="259"/>
      <c r="K158" s="259"/>
      <c r="L158" s="259"/>
      <c r="M158" s="259"/>
    </row>
    <row r="159" spans="1:13" x14ac:dyDescent="0.2">
      <c r="A159" s="260"/>
      <c r="B159" s="259"/>
      <c r="C159" s="259"/>
      <c r="D159" s="259"/>
      <c r="E159" s="323"/>
      <c r="F159" s="323"/>
      <c r="G159" s="259"/>
      <c r="H159" s="259"/>
      <c r="I159" s="259"/>
      <c r="J159" s="259"/>
      <c r="K159" s="259"/>
      <c r="L159" s="259"/>
      <c r="M159" s="259"/>
    </row>
    <row r="160" spans="1:13" x14ac:dyDescent="0.2">
      <c r="A160" s="260"/>
      <c r="B160" s="259"/>
      <c r="C160" s="259"/>
      <c r="D160" s="259"/>
      <c r="E160" s="323"/>
      <c r="F160" s="323"/>
      <c r="G160" s="259"/>
      <c r="H160" s="259"/>
      <c r="I160" s="259"/>
      <c r="J160" s="259"/>
      <c r="K160" s="259"/>
      <c r="L160" s="259"/>
      <c r="M160" s="259"/>
    </row>
    <row r="161" spans="1:13" x14ac:dyDescent="0.2">
      <c r="A161" s="260"/>
      <c r="B161" s="259"/>
      <c r="C161" s="259"/>
      <c r="D161" s="259"/>
      <c r="E161" s="323"/>
      <c r="F161" s="323"/>
      <c r="G161" s="259"/>
      <c r="H161" s="259"/>
      <c r="I161" s="259"/>
      <c r="J161" s="259"/>
      <c r="K161" s="259"/>
      <c r="L161" s="259"/>
      <c r="M161" s="259"/>
    </row>
    <row r="162" spans="1:13" x14ac:dyDescent="0.2">
      <c r="A162" s="260"/>
      <c r="B162" s="259"/>
      <c r="C162" s="259"/>
      <c r="D162" s="259"/>
      <c r="E162" s="323"/>
      <c r="F162" s="323"/>
      <c r="G162" s="259"/>
      <c r="H162" s="259"/>
      <c r="I162" s="259"/>
      <c r="J162" s="259"/>
      <c r="K162" s="259"/>
      <c r="L162" s="259"/>
      <c r="M162" s="259"/>
    </row>
    <row r="163" spans="1:13" x14ac:dyDescent="0.2">
      <c r="A163" s="260"/>
      <c r="B163" s="259"/>
      <c r="C163" s="259"/>
      <c r="D163" s="259"/>
      <c r="E163" s="323"/>
      <c r="F163" s="323"/>
      <c r="G163" s="259"/>
      <c r="H163" s="259"/>
      <c r="I163" s="259"/>
      <c r="J163" s="259"/>
      <c r="K163" s="259"/>
      <c r="L163" s="259"/>
      <c r="M163" s="259"/>
    </row>
    <row r="164" spans="1:13" x14ac:dyDescent="0.2">
      <c r="A164" s="260"/>
      <c r="B164" s="259"/>
      <c r="C164" s="259"/>
      <c r="D164" s="259"/>
      <c r="E164" s="323"/>
      <c r="F164" s="323"/>
      <c r="G164" s="259"/>
      <c r="H164" s="259"/>
      <c r="I164" s="259"/>
      <c r="J164" s="259"/>
      <c r="K164" s="259"/>
      <c r="L164" s="259"/>
      <c r="M164" s="259"/>
    </row>
    <row r="165" spans="1:13" x14ac:dyDescent="0.2">
      <c r="A165" s="260"/>
      <c r="B165" s="259"/>
      <c r="C165" s="259"/>
      <c r="D165" s="259"/>
      <c r="E165" s="323"/>
      <c r="F165" s="323"/>
      <c r="G165" s="259"/>
      <c r="H165" s="259"/>
      <c r="I165" s="259"/>
      <c r="J165" s="259"/>
      <c r="K165" s="259"/>
      <c r="L165" s="259"/>
      <c r="M165" s="259"/>
    </row>
    <row r="166" spans="1:13" x14ac:dyDescent="0.2">
      <c r="A166" s="260"/>
      <c r="B166" s="259"/>
      <c r="C166" s="259"/>
      <c r="D166" s="259"/>
      <c r="E166" s="323"/>
      <c r="F166" s="323"/>
      <c r="G166" s="259"/>
      <c r="H166" s="259"/>
      <c r="I166" s="259"/>
      <c r="J166" s="259"/>
      <c r="K166" s="259"/>
      <c r="L166" s="259"/>
      <c r="M166" s="259"/>
    </row>
    <row r="167" spans="1:13" x14ac:dyDescent="0.2">
      <c r="A167" s="260"/>
      <c r="B167" s="259"/>
      <c r="C167" s="259"/>
      <c r="D167" s="259"/>
      <c r="E167" s="323"/>
      <c r="F167" s="323"/>
      <c r="G167" s="259"/>
      <c r="H167" s="259"/>
      <c r="I167" s="259"/>
      <c r="J167" s="259"/>
      <c r="K167" s="259"/>
      <c r="L167" s="259"/>
      <c r="M167" s="259"/>
    </row>
  </sheetData>
  <mergeCells count="249">
    <mergeCell ref="AE106:AH106"/>
    <mergeCell ref="AA106:AD106"/>
    <mergeCell ref="AA108:AD108"/>
    <mergeCell ref="AA107:AD107"/>
    <mergeCell ref="AE108:AH108"/>
    <mergeCell ref="AE107:AH107"/>
    <mergeCell ref="O108:R108"/>
    <mergeCell ref="O107:R107"/>
    <mergeCell ref="O106:R106"/>
    <mergeCell ref="S108:V108"/>
    <mergeCell ref="S107:V107"/>
    <mergeCell ref="S106:V106"/>
    <mergeCell ref="AE105:AH105"/>
    <mergeCell ref="AE104:AH104"/>
    <mergeCell ref="AA104:AD104"/>
    <mergeCell ref="AE103:AH103"/>
    <mergeCell ref="AA103:AD103"/>
    <mergeCell ref="AE102:AH102"/>
    <mergeCell ref="AE101:AH101"/>
    <mergeCell ref="AA101:AD101"/>
    <mergeCell ref="AA102:AD102"/>
    <mergeCell ref="AA105:AD105"/>
    <mergeCell ref="B114:D114"/>
    <mergeCell ref="B113:D113"/>
    <mergeCell ref="B112:D112"/>
    <mergeCell ref="B110:D110"/>
    <mergeCell ref="B109:D109"/>
    <mergeCell ref="B108:D108"/>
    <mergeCell ref="B99:D99"/>
    <mergeCell ref="A107:M107"/>
    <mergeCell ref="A105:M105"/>
    <mergeCell ref="A104:M104"/>
    <mergeCell ref="A103:M103"/>
    <mergeCell ref="A101:J101"/>
    <mergeCell ref="W103:Z103"/>
    <mergeCell ref="W104:Z104"/>
    <mergeCell ref="W106:Z106"/>
    <mergeCell ref="W105:Z105"/>
    <mergeCell ref="W108:Z108"/>
    <mergeCell ref="W107:Z107"/>
    <mergeCell ref="B96:D96"/>
    <mergeCell ref="B93:D93"/>
    <mergeCell ref="B94:D94"/>
    <mergeCell ref="B95:D95"/>
    <mergeCell ref="B97:D97"/>
    <mergeCell ref="B98:D98"/>
    <mergeCell ref="W101:Z101"/>
    <mergeCell ref="W102:Z102"/>
    <mergeCell ref="S101:V101"/>
    <mergeCell ref="S102:V102"/>
    <mergeCell ref="O102:R102"/>
    <mergeCell ref="O105:R105"/>
    <mergeCell ref="S105:V105"/>
    <mergeCell ref="O104:R104"/>
    <mergeCell ref="S104:V104"/>
    <mergeCell ref="O103:R103"/>
    <mergeCell ref="S103:V103"/>
    <mergeCell ref="BF111:BH111"/>
    <mergeCell ref="BC111:BE111"/>
    <mergeCell ref="AZ111:BB111"/>
    <mergeCell ref="AW111:AY111"/>
    <mergeCell ref="AT111:AV111"/>
    <mergeCell ref="AQ111:AS111"/>
    <mergeCell ref="B111:D111"/>
    <mergeCell ref="AN111:AP111"/>
    <mergeCell ref="AK111:AM111"/>
    <mergeCell ref="AI111:AJ111"/>
    <mergeCell ref="O111:Q111"/>
    <mergeCell ref="AC111:AF111"/>
    <mergeCell ref="R111:T111"/>
    <mergeCell ref="Y111:AB111"/>
    <mergeCell ref="U111:X111"/>
    <mergeCell ref="B80:D80"/>
    <mergeCell ref="J80:J81"/>
    <mergeCell ref="I74:I75"/>
    <mergeCell ref="I71:I72"/>
    <mergeCell ref="H63:H64"/>
    <mergeCell ref="G68:G69"/>
    <mergeCell ref="H86:H87"/>
    <mergeCell ref="J92:J93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J57:J58"/>
    <mergeCell ref="I57:I58"/>
    <mergeCell ref="B55:D55"/>
    <mergeCell ref="B56:D56"/>
    <mergeCell ref="B57:D57"/>
    <mergeCell ref="B58:D58"/>
    <mergeCell ref="B59:D59"/>
    <mergeCell ref="B60:D60"/>
    <mergeCell ref="B61:D61"/>
    <mergeCell ref="B44:D44"/>
    <mergeCell ref="B45:D45"/>
    <mergeCell ref="B46:D46"/>
    <mergeCell ref="B49:D49"/>
    <mergeCell ref="B50:D50"/>
    <mergeCell ref="B54:D54"/>
    <mergeCell ref="G52:G53"/>
    <mergeCell ref="B53:D53"/>
    <mergeCell ref="B51:D51"/>
    <mergeCell ref="B52:D52"/>
    <mergeCell ref="B47:D47"/>
    <mergeCell ref="B48:D48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27:D27"/>
    <mergeCell ref="B26:D26"/>
    <mergeCell ref="B28:D28"/>
    <mergeCell ref="B29:D29"/>
    <mergeCell ref="B30:D30"/>
    <mergeCell ref="AE18:AG18"/>
    <mergeCell ref="AA18:AC18"/>
    <mergeCell ref="W18:Y18"/>
    <mergeCell ref="S18:U18"/>
    <mergeCell ref="O18:R18"/>
    <mergeCell ref="B20:D20"/>
    <mergeCell ref="B18:D18"/>
    <mergeCell ref="K18:N18"/>
    <mergeCell ref="G18:J18"/>
    <mergeCell ref="AG10:AG17"/>
    <mergeCell ref="AH10:AH17"/>
    <mergeCell ref="AA6:AH7"/>
    <mergeCell ref="S6:Z7"/>
    <mergeCell ref="AA8:AD9"/>
    <mergeCell ref="W8:Z9"/>
    <mergeCell ref="S8:V9"/>
    <mergeCell ref="O4:R9"/>
    <mergeCell ref="AE8:AH9"/>
    <mergeCell ref="A4:A16"/>
    <mergeCell ref="B4:D17"/>
    <mergeCell ref="AB10:AB17"/>
    <mergeCell ref="AC10:AC17"/>
    <mergeCell ref="AD10:AD17"/>
    <mergeCell ref="AE10:AE17"/>
    <mergeCell ref="AF10:AF17"/>
    <mergeCell ref="V10:V17"/>
    <mergeCell ref="AA10:AA17"/>
    <mergeCell ref="Q10:Q17"/>
    <mergeCell ref="R10:R17"/>
    <mergeCell ref="S10:S17"/>
    <mergeCell ref="T10:T17"/>
    <mergeCell ref="U10:U17"/>
    <mergeCell ref="A1:AP3"/>
    <mergeCell ref="AM102:AP102"/>
    <mergeCell ref="AI103:AL103"/>
    <mergeCell ref="AM103:AP103"/>
    <mergeCell ref="AI104:AL104"/>
    <mergeCell ref="AM104:AP104"/>
    <mergeCell ref="AI105:AL105"/>
    <mergeCell ref="AM105:AP105"/>
    <mergeCell ref="AI6:AP7"/>
    <mergeCell ref="AI8:AL9"/>
    <mergeCell ref="AM8:AP9"/>
    <mergeCell ref="AI10:AI17"/>
    <mergeCell ref="AJ10:AJ17"/>
    <mergeCell ref="AK10:AK17"/>
    <mergeCell ref="AL10:AL17"/>
    <mergeCell ref="AM10:AM17"/>
    <mergeCell ref="AN10:AN17"/>
    <mergeCell ref="AO10:AO17"/>
    <mergeCell ref="AP10:AP17"/>
    <mergeCell ref="AI18:AK18"/>
    <mergeCell ref="AM18:AO18"/>
    <mergeCell ref="I6:I17"/>
    <mergeCell ref="O10:O17"/>
    <mergeCell ref="P10:P17"/>
    <mergeCell ref="AI106:AL106"/>
    <mergeCell ref="AM106:AP106"/>
    <mergeCell ref="AI107:AL107"/>
    <mergeCell ref="AM107:AP107"/>
    <mergeCell ref="AI108:AL108"/>
    <mergeCell ref="AM108:AP108"/>
    <mergeCell ref="S4:AP5"/>
    <mergeCell ref="E4:J5"/>
    <mergeCell ref="E6:E17"/>
    <mergeCell ref="F6:F17"/>
    <mergeCell ref="G6:G17"/>
    <mergeCell ref="H6:H17"/>
    <mergeCell ref="J6:J17"/>
    <mergeCell ref="K4:K17"/>
    <mergeCell ref="L4:L17"/>
    <mergeCell ref="M4:M17"/>
    <mergeCell ref="N4:N17"/>
    <mergeCell ref="W10:W17"/>
    <mergeCell ref="X10:X17"/>
    <mergeCell ref="Y10:Y17"/>
    <mergeCell ref="Z10:Z17"/>
    <mergeCell ref="AI101:AL101"/>
    <mergeCell ref="AM101:AP101"/>
    <mergeCell ref="AI102:AL102"/>
    <mergeCell ref="B31:D31"/>
    <mergeCell ref="B32:D32"/>
    <mergeCell ref="B19:D19"/>
    <mergeCell ref="D138:F138"/>
    <mergeCell ref="D139:F139"/>
    <mergeCell ref="D140:F140"/>
    <mergeCell ref="D141:F141"/>
    <mergeCell ref="D142:F142"/>
    <mergeCell ref="D129:F129"/>
    <mergeCell ref="D130:F130"/>
    <mergeCell ref="D131:F131"/>
    <mergeCell ref="D132:F132"/>
    <mergeCell ref="D133:F133"/>
    <mergeCell ref="D134:F134"/>
    <mergeCell ref="D135:F135"/>
    <mergeCell ref="D136:F136"/>
    <mergeCell ref="D137:F137"/>
    <mergeCell ref="B33:D33"/>
    <mergeCell ref="B34:D34"/>
    <mergeCell ref="B21:D21"/>
    <mergeCell ref="B22:D22"/>
    <mergeCell ref="B23:D23"/>
    <mergeCell ref="B24:D24"/>
    <mergeCell ref="B25:D25"/>
  </mergeCells>
  <pageMargins left="0.39370077848434398" right="0.39370077848434398" top="0.19685038924217199" bottom="0.19685038924217199" header="0.51181101799011197" footer="0.51181101799011197"/>
  <pageSetup paperSize="9" scale="31" fitToHeight="0" orientation="landscape" r:id="rId1"/>
  <ignoredErrors>
    <ignoredError sqref="K49" formula="1"/>
    <ignoredError sqref="K47 M56 M9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2024-04-22T02:43:31Z</cp:lastPrinted>
  <dcterms:modified xsi:type="dcterms:W3CDTF">2024-10-08T02:10:26Z</dcterms:modified>
</cp:coreProperties>
</file>