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Зав.практики\Desktop\разработка ПОП-П ЛД 2025\"/>
    </mc:Choice>
  </mc:AlternateContent>
  <xr:revisionPtr revIDLastSave="0" documentId="13_ncr:1_{A7D7D13F-B047-4F4C-A0F2-28158C6DD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9" i="1" l="1"/>
  <c r="R99" i="1"/>
  <c r="R105" i="1"/>
  <c r="Q105" i="1"/>
  <c r="M42" i="1"/>
  <c r="Q18" i="1"/>
  <c r="Q55" i="1"/>
  <c r="Q61" i="1"/>
  <c r="Q79" i="1"/>
  <c r="Q84" i="1"/>
  <c r="Q94" i="1"/>
  <c r="Q88" i="1"/>
  <c r="Q100" i="1" a="1"/>
  <c r="Q100" i="1" s="1"/>
  <c r="R94" i="1"/>
  <c r="M94" i="1"/>
  <c r="R88" i="1" l="1"/>
  <c r="R84" i="1"/>
  <c r="R79" i="1"/>
  <c r="R61" i="1"/>
  <c r="R55" i="1"/>
  <c r="R34" i="1"/>
  <c r="S34" i="1"/>
  <c r="T34" i="1"/>
  <c r="S112" i="1"/>
  <c r="M110" i="1"/>
  <c r="U113" i="1"/>
  <c r="V18" i="1"/>
  <c r="W18" i="1"/>
  <c r="W112" i="1" s="1"/>
  <c r="X18" i="1"/>
  <c r="U18" i="1"/>
  <c r="U112" i="1"/>
  <c r="Z18" i="1"/>
  <c r="AA18" i="1"/>
  <c r="AB18" i="1"/>
  <c r="Y18" i="1"/>
  <c r="Y112" i="1" s="1"/>
  <c r="X112" i="1"/>
  <c r="AA112" i="1"/>
  <c r="AB112" i="1"/>
  <c r="AC112" i="1"/>
  <c r="AF112" i="1"/>
  <c r="AJ112" i="1"/>
  <c r="AK112" i="1"/>
  <c r="AL112" i="1"/>
  <c r="AM112" i="1"/>
  <c r="AN112" i="1"/>
  <c r="U79" i="1"/>
  <c r="V79" i="1"/>
  <c r="W79" i="1"/>
  <c r="X79" i="1"/>
  <c r="Y79" i="1"/>
  <c r="Z79" i="1"/>
  <c r="AA79" i="1"/>
  <c r="AB79" i="1"/>
  <c r="AC79" i="1"/>
  <c r="AD79" i="1"/>
  <c r="AE79" i="1"/>
  <c r="AF79" i="1"/>
  <c r="BA79" i="1" s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T79" i="1"/>
  <c r="M82" i="1"/>
  <c r="N82" i="1"/>
  <c r="O82" i="1" a="1"/>
  <c r="O82" i="1"/>
  <c r="P82" i="1"/>
  <c r="AX105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T94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80" i="1"/>
  <c r="BA81" i="1"/>
  <c r="BA83" i="1"/>
  <c r="BA85" i="1"/>
  <c r="BA86" i="1"/>
  <c r="BA87" i="1"/>
  <c r="BA89" i="1"/>
  <c r="BA90" i="1"/>
  <c r="BA91" i="1"/>
  <c r="BA92" i="1"/>
  <c r="BA93" i="1"/>
  <c r="BA95" i="1"/>
  <c r="BA96" i="1"/>
  <c r="BA97" i="1"/>
  <c r="BA98" i="1"/>
  <c r="BA53" i="1"/>
  <c r="BA4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T88" i="1"/>
  <c r="M90" i="1"/>
  <c r="N90" i="1"/>
  <c r="O90" i="1" a="1"/>
  <c r="O90" i="1" s="1"/>
  <c r="P90" i="1"/>
  <c r="Q90" i="1" a="1"/>
  <c r="Q90" i="1" s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T84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Y105" i="1"/>
  <c r="AZ105" i="1"/>
  <c r="T105" i="1"/>
  <c r="AP41" i="1"/>
  <c r="AQ41" i="1"/>
  <c r="AR41" i="1"/>
  <c r="AS41" i="1"/>
  <c r="AT41" i="1"/>
  <c r="AU41" i="1"/>
  <c r="AV41" i="1"/>
  <c r="AW41" i="1"/>
  <c r="AX41" i="1"/>
  <c r="AY41" i="1"/>
  <c r="AZ41" i="1"/>
  <c r="AO41" i="1"/>
  <c r="M53" i="1"/>
  <c r="N53" i="1"/>
  <c r="O53" i="1" a="1"/>
  <c r="O53" i="1" s="1"/>
  <c r="P53" i="1"/>
  <c r="Q53" i="1" a="1"/>
  <c r="Q53" i="1" s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U61" i="1"/>
  <c r="T61" i="1"/>
  <c r="T41" i="1"/>
  <c r="T55" i="1"/>
  <c r="M68" i="1"/>
  <c r="N68" i="1"/>
  <c r="O68" i="1" a="1"/>
  <c r="O68" i="1" s="1"/>
  <c r="P68" i="1"/>
  <c r="M63" i="1"/>
  <c r="N63" i="1"/>
  <c r="O63" i="1" a="1"/>
  <c r="O63" i="1" s="1"/>
  <c r="P63" i="1"/>
  <c r="M64" i="1"/>
  <c r="N64" i="1"/>
  <c r="O64" i="1" a="1"/>
  <c r="O64" i="1" s="1"/>
  <c r="P64" i="1"/>
  <c r="Q64" i="1" a="1"/>
  <c r="Q64" i="1" s="1"/>
  <c r="M65" i="1"/>
  <c r="N65" i="1"/>
  <c r="O65" i="1" a="1"/>
  <c r="O65" i="1" s="1"/>
  <c r="P65" i="1"/>
  <c r="M66" i="1"/>
  <c r="N66" i="1"/>
  <c r="O66" i="1" a="1"/>
  <c r="O66" i="1" s="1"/>
  <c r="P66" i="1"/>
  <c r="O62" i="1" a="1"/>
  <c r="O62" i="1" s="1"/>
  <c r="Q62" i="1" a="1"/>
  <c r="Q62" i="1" s="1"/>
  <c r="P62" i="1"/>
  <c r="O56" i="1" a="1"/>
  <c r="O56" i="1" s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U99" i="1"/>
  <c r="R112" i="1" l="1"/>
  <c r="BA94" i="1"/>
  <c r="BA84" i="1"/>
  <c r="BA88" i="1"/>
  <c r="AD55" i="1" l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AC55" i="1"/>
  <c r="AD41" i="1"/>
  <c r="AE41" i="1"/>
  <c r="AE112" i="1" s="1"/>
  <c r="AF41" i="1"/>
  <c r="AG41" i="1"/>
  <c r="AH41" i="1"/>
  <c r="AH112" i="1" s="1"/>
  <c r="AI41" i="1"/>
  <c r="AJ41" i="1"/>
  <c r="AK41" i="1"/>
  <c r="AL41" i="1"/>
  <c r="AM41" i="1"/>
  <c r="AN41" i="1"/>
  <c r="AC41" i="1"/>
  <c r="AD34" i="1"/>
  <c r="AE34" i="1"/>
  <c r="AF34" i="1"/>
  <c r="AG34" i="1"/>
  <c r="AG112" i="1" s="1"/>
  <c r="AH34" i="1"/>
  <c r="AI34" i="1"/>
  <c r="AI112" i="1" s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M48" i="1"/>
  <c r="N48" i="1"/>
  <c r="O48" i="1" a="1"/>
  <c r="O48" i="1" s="1"/>
  <c r="P48" i="1"/>
  <c r="Q48" i="1" a="1"/>
  <c r="Q48" i="1" s="1"/>
  <c r="AC34" i="1"/>
  <c r="M36" i="1"/>
  <c r="M37" i="1"/>
  <c r="M38" i="1"/>
  <c r="M39" i="1"/>
  <c r="M40" i="1"/>
  <c r="M43" i="1"/>
  <c r="M44" i="1"/>
  <c r="M45" i="1"/>
  <c r="M46" i="1"/>
  <c r="M47" i="1"/>
  <c r="M49" i="1"/>
  <c r="M50" i="1"/>
  <c r="M51" i="1"/>
  <c r="M52" i="1"/>
  <c r="M54" i="1"/>
  <c r="M56" i="1"/>
  <c r="M57" i="1"/>
  <c r="M58" i="1"/>
  <c r="M59" i="1"/>
  <c r="M60" i="1"/>
  <c r="M61" i="1"/>
  <c r="M62" i="1"/>
  <c r="M67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3" i="1"/>
  <c r="M84" i="1"/>
  <c r="M85" i="1"/>
  <c r="M86" i="1"/>
  <c r="M87" i="1"/>
  <c r="M88" i="1"/>
  <c r="M89" i="1"/>
  <c r="M91" i="1"/>
  <c r="M92" i="1"/>
  <c r="M93" i="1"/>
  <c r="M95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35" i="1"/>
  <c r="N36" i="1"/>
  <c r="N37" i="1"/>
  <c r="N38" i="1"/>
  <c r="N39" i="1"/>
  <c r="N40" i="1"/>
  <c r="N42" i="1"/>
  <c r="N43" i="1"/>
  <c r="N44" i="1"/>
  <c r="N45" i="1"/>
  <c r="N46" i="1"/>
  <c r="N47" i="1"/>
  <c r="N49" i="1"/>
  <c r="N50" i="1"/>
  <c r="N51" i="1"/>
  <c r="N52" i="1"/>
  <c r="N54" i="1"/>
  <c r="N56" i="1"/>
  <c r="N57" i="1"/>
  <c r="N58" i="1"/>
  <c r="N59" i="1"/>
  <c r="N60" i="1"/>
  <c r="N61" i="1"/>
  <c r="N62" i="1"/>
  <c r="N67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3" i="1"/>
  <c r="N84" i="1"/>
  <c r="N85" i="1"/>
  <c r="N86" i="1"/>
  <c r="N87" i="1"/>
  <c r="N88" i="1"/>
  <c r="N89" i="1"/>
  <c r="N91" i="1"/>
  <c r="N92" i="1"/>
  <c r="N93" i="1"/>
  <c r="N94" i="1"/>
  <c r="N95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35" i="1"/>
  <c r="AD112" i="1" l="1"/>
  <c r="Q41" i="1" a="1"/>
  <c r="Q41" i="1" s="1"/>
  <c r="N55" i="1"/>
  <c r="N41" i="1"/>
  <c r="M41" i="1"/>
  <c r="M55" i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9" i="1" a="1"/>
  <c r="O49" i="1" s="1"/>
  <c r="O50" i="1" a="1"/>
  <c r="O50" i="1" s="1"/>
  <c r="O51" i="1" a="1"/>
  <c r="O51" i="1" s="1"/>
  <c r="O52" i="1" a="1"/>
  <c r="O52" i="1" s="1"/>
  <c r="O54" i="1" a="1"/>
  <c r="O54" i="1" s="1"/>
  <c r="O55" i="1" a="1"/>
  <c r="O55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7" i="1" a="1"/>
  <c r="O67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35" i="1" a="1"/>
  <c r="O35" i="1" s="1"/>
  <c r="P36" i="1"/>
  <c r="P37" i="1"/>
  <c r="P38" i="1"/>
  <c r="P39" i="1"/>
  <c r="P40" i="1"/>
  <c r="P41" i="1"/>
  <c r="P42" i="1"/>
  <c r="P43" i="1"/>
  <c r="P44" i="1"/>
  <c r="P45" i="1"/>
  <c r="P46" i="1"/>
  <c r="P47" i="1"/>
  <c r="P49" i="1"/>
  <c r="P50" i="1"/>
  <c r="P51" i="1"/>
  <c r="P52" i="1"/>
  <c r="P54" i="1"/>
  <c r="P55" i="1"/>
  <c r="P56" i="1"/>
  <c r="P57" i="1"/>
  <c r="P58" i="1"/>
  <c r="P59" i="1"/>
  <c r="P60" i="1"/>
  <c r="P61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3" i="1"/>
  <c r="P84" i="1"/>
  <c r="P85" i="1"/>
  <c r="P86" i="1"/>
  <c r="P87" i="1"/>
  <c r="P88" i="1"/>
  <c r="P89" i="1"/>
  <c r="P91" i="1"/>
  <c r="P92" i="1"/>
  <c r="P93" i="1"/>
  <c r="P94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1" i="1"/>
  <c r="P35" i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2" i="1" a="1"/>
  <c r="Q42" i="1" s="1"/>
  <c r="Q43" i="1" a="1"/>
  <c r="Q43" i="1" s="1"/>
  <c r="Q44" i="1" a="1"/>
  <c r="Q44" i="1" s="1"/>
  <c r="Q45" i="1" a="1"/>
  <c r="Q45" i="1" s="1"/>
  <c r="Q46" i="1" a="1"/>
  <c r="Q46" i="1" s="1"/>
  <c r="Q47" i="1" a="1"/>
  <c r="Q47" i="1" s="1"/>
  <c r="Q49" i="1" a="1"/>
  <c r="Q49" i="1" s="1"/>
  <c r="Q50" i="1" a="1"/>
  <c r="Q50" i="1" s="1"/>
  <c r="Q51" i="1" a="1"/>
  <c r="Q51" i="1" s="1"/>
  <c r="Q52" i="1" a="1"/>
  <c r="Q52" i="1" s="1"/>
  <c r="Q54" i="1" a="1"/>
  <c r="Q54" i="1" s="1"/>
  <c r="Q56" i="1" a="1"/>
  <c r="Q56" i="1" s="1"/>
  <c r="Q57" i="1" a="1"/>
  <c r="Q57" i="1" s="1"/>
  <c r="Q60" i="1" a="1"/>
  <c r="Q60" i="1" s="1"/>
  <c r="Q67" i="1" a="1"/>
  <c r="Q67" i="1" s="1"/>
  <c r="Q69" i="1" a="1"/>
  <c r="Q69" i="1" s="1"/>
  <c r="Q70" i="1" a="1"/>
  <c r="Q70" i="1" s="1"/>
  <c r="Q73" i="1" a="1"/>
  <c r="Q73" i="1" s="1"/>
  <c r="Q75" i="1" a="1"/>
  <c r="Q75" i="1" s="1"/>
  <c r="Q77" i="1" a="1"/>
  <c r="Q77" i="1" s="1"/>
  <c r="Q78" i="1" a="1"/>
  <c r="Q78" i="1" s="1"/>
  <c r="Q80" i="1" a="1"/>
  <c r="Q80" i="1" s="1"/>
  <c r="Q83" i="1" a="1"/>
  <c r="Q83" i="1" s="1"/>
  <c r="Q85" i="1" a="1"/>
  <c r="Q85" i="1" s="1"/>
  <c r="Q87" i="1" a="1"/>
  <c r="Q87" i="1" s="1"/>
  <c r="Q89" i="1" a="1"/>
  <c r="Q89" i="1" s="1"/>
  <c r="Q93" i="1" a="1"/>
  <c r="Q93" i="1" s="1"/>
  <c r="Q95" i="1" a="1"/>
  <c r="Q95" i="1" s="1"/>
  <c r="Q98" i="1" a="1"/>
  <c r="Q98" i="1" s="1"/>
  <c r="Q103" i="1" a="1"/>
  <c r="Q103" i="1" s="1"/>
  <c r="Q104" i="1" a="1"/>
  <c r="Q104" i="1" s="1"/>
  <c r="Q106" i="1" a="1"/>
  <c r="Q106" i="1" s="1"/>
  <c r="Q107" i="1" a="1"/>
  <c r="Q107" i="1" s="1"/>
  <c r="Q109" i="1" a="1"/>
  <c r="Q109" i="1" s="1"/>
  <c r="Q35" i="1" a="1"/>
  <c r="Q35" i="1" s="1"/>
  <c r="N19" i="1"/>
  <c r="M33" i="1"/>
  <c r="N33" i="1"/>
  <c r="P33" i="1"/>
  <c r="Q33" i="1"/>
  <c r="Q34" i="1" l="1"/>
  <c r="Q112" i="1"/>
  <c r="BA49" i="1"/>
  <c r="BA50" i="1"/>
  <c r="M29" i="1" l="1"/>
  <c r="M30" i="1"/>
  <c r="M31" i="1"/>
  <c r="M32" i="1"/>
  <c r="M111" i="1"/>
  <c r="V112" i="1"/>
  <c r="O18" i="1" l="1"/>
  <c r="R18" i="1"/>
  <c r="S18" i="1"/>
  <c r="T18" i="1"/>
  <c r="T112" i="1" s="1"/>
  <c r="M20" i="1"/>
  <c r="M21" i="1"/>
  <c r="M22" i="1"/>
  <c r="M23" i="1"/>
  <c r="M24" i="1"/>
  <c r="M25" i="1"/>
  <c r="M26" i="1"/>
  <c r="M27" i="1"/>
  <c r="M28" i="1"/>
  <c r="M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9" i="1"/>
  <c r="M18" i="1" l="1"/>
  <c r="N18" i="1"/>
  <c r="P18" i="1"/>
  <c r="Z112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O112" i="1" s="1"/>
  <c r="AP18" i="1"/>
  <c r="AP112" i="1" s="1"/>
  <c r="AQ18" i="1"/>
  <c r="AQ112" i="1" s="1"/>
  <c r="AR18" i="1"/>
  <c r="AR112" i="1" s="1"/>
  <c r="AS18" i="1"/>
  <c r="AS112" i="1" s="1"/>
  <c r="AT18" i="1"/>
  <c r="AT112" i="1" s="1"/>
  <c r="AU18" i="1"/>
  <c r="AU112" i="1" s="1"/>
  <c r="AV18" i="1"/>
  <c r="AV112" i="1" s="1"/>
  <c r="AW18" i="1"/>
  <c r="AW112" i="1" s="1"/>
  <c r="AX18" i="1"/>
  <c r="AX112" i="1" s="1"/>
  <c r="AY18" i="1"/>
  <c r="AY112" i="1" s="1"/>
  <c r="AZ18" i="1"/>
  <c r="AZ112" i="1" s="1"/>
  <c r="Y113" i="1" l="1"/>
  <c r="BA111" i="1"/>
  <c r="BA109" i="1"/>
  <c r="BA108" i="1"/>
  <c r="BA107" i="1"/>
  <c r="BA106" i="1"/>
  <c r="BA103" i="1"/>
  <c r="BA102" i="1"/>
  <c r="BA101" i="1"/>
  <c r="BA100" i="1"/>
  <c r="BA62" i="1"/>
  <c r="BA60" i="1"/>
  <c r="BA59" i="1"/>
  <c r="BA58" i="1"/>
  <c r="BA57" i="1"/>
  <c r="BA56" i="1"/>
  <c r="BA52" i="1"/>
  <c r="BA51" i="1"/>
  <c r="BA47" i="1"/>
  <c r="BA46" i="1"/>
  <c r="BA45" i="1"/>
  <c r="BA44" i="1"/>
  <c r="BA43" i="1"/>
  <c r="BA42" i="1"/>
  <c r="BA40" i="1"/>
  <c r="BA39" i="1"/>
  <c r="BA38" i="1"/>
  <c r="BA37" i="1"/>
  <c r="BA36" i="1"/>
  <c r="BA35" i="1"/>
  <c r="P34" i="1"/>
  <c r="P112" i="1" s="1"/>
  <c r="N34" i="1"/>
  <c r="N112" i="1" s="1"/>
  <c r="M34" i="1" l="1"/>
  <c r="M112" i="1" s="1"/>
  <c r="BA55" i="1"/>
  <c r="O34" i="1"/>
  <c r="O112" i="1" s="1"/>
  <c r="BA105" i="1"/>
  <c r="BA99" i="1"/>
  <c r="BA41" i="1"/>
  <c r="BA34" i="1"/>
  <c r="BA61" i="1"/>
  <c r="AC113" i="1" l="1"/>
  <c r="BA104" i="1"/>
  <c r="BA54" i="1"/>
  <c r="AK113" i="1" l="1"/>
  <c r="AW113" i="1"/>
  <c r="AO113" i="1"/>
  <c r="AG113" i="1"/>
  <c r="AS113" i="1"/>
  <c r="BA112" i="1"/>
  <c r="BA1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<sst xmlns="http://schemas.openxmlformats.org/spreadsheetml/2006/main" count="344" uniqueCount="243">
  <si>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</si>
  <si>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</si>
  <si>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</si>
  <si>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</si>
  <si>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</si>
  <si>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</si>
  <si>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</t>
  </si>
  <si>
    <t>Объём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</si>
  <si>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</si>
  <si>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</si>
  <si>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</si>
  <si>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</si>
  <si>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</si>
  <si>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</si>
  <si>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I курс </t>
  </si>
  <si>
    <t>III курс</t>
  </si>
  <si>
    <t>1 семестр 17 нед</t>
  </si>
  <si>
    <t>2 семестр 25 нед</t>
  </si>
  <si>
    <t>3 семестр 17 нед</t>
  </si>
  <si>
    <t>5 семестр 17 нед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</si>
  <si>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</si>
  <si>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</si>
  <si>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</si>
  <si>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</si>
  <si>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зантия</t>
  </si>
  <si>
    <t>практические занятия</t>
  </si>
  <si>
    <t xml:space="preserve">самостоятельна работа </t>
  </si>
  <si>
    <t>промежуточная аттестация</t>
  </si>
  <si>
    <t>теоретические занятия</t>
  </si>
  <si>
    <t xml:space="preserve">практические занятия </t>
  </si>
  <si>
    <t>самостоятельная работа</t>
  </si>
  <si>
    <t xml:space="preserve">самостоятельная работа </t>
  </si>
  <si>
    <t>СГ.00.</t>
  </si>
  <si>
    <t>Социально-гуманитарный цикл</t>
  </si>
  <si>
    <t>СГ.01</t>
  </si>
  <si>
    <t>История России</t>
  </si>
  <si>
    <t>ДЗ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</si>
  <si>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</si>
  <si>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</si>
  <si>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</si>
  <si>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</si>
  <si>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</si>
  <si>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</si>
  <si>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</si>
  <si>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</si>
  <si>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СГ.06</t>
  </si>
  <si>
    <t>Основы финансовой грамотности</t>
  </si>
  <si>
    <t>ОП.00.</t>
  </si>
  <si>
    <t>Общепрофессиональный цикл</t>
  </si>
  <si>
    <t>ОП.01</t>
  </si>
  <si>
    <t>Анатомия и физиология человека</t>
  </si>
  <si>
    <t>Э</t>
  </si>
  <si>
    <t>ОП.02</t>
  </si>
  <si>
    <t>Основы патологии</t>
  </si>
  <si>
    <t>ОП.03</t>
  </si>
  <si>
    <t>Генетика с основами медицинской генетики</t>
  </si>
  <si>
    <t>ОП.04</t>
  </si>
  <si>
    <t>Основы латинского языка с медицинской терминологией</t>
  </si>
  <si>
    <t xml:space="preserve">ОП.05. </t>
  </si>
  <si>
    <t>Фармакология</t>
  </si>
  <si>
    <t>ОП.06</t>
  </si>
  <si>
    <t xml:space="preserve">Основы микробиологии и иммунологии </t>
  </si>
  <si>
    <t>ОП.07</t>
  </si>
  <si>
    <t>ОП.08</t>
  </si>
  <si>
    <t>Информационные технологии в профессиональной деятельности</t>
  </si>
  <si>
    <t>П.00.</t>
  </si>
  <si>
    <t>Профессиональный цикл</t>
  </si>
  <si>
    <t>ПМ.01</t>
  </si>
  <si>
    <t>Осуществление профессионального ухода за пациентом</t>
  </si>
  <si>
    <t>МДК 01.01</t>
  </si>
  <si>
    <t>Санитарное содержание палат, специализированных кабинетов, перемещение материальных объектов и медицинских отходов, уход за телом умершего человека</t>
  </si>
  <si>
    <t>МДК 01.02</t>
  </si>
  <si>
    <t>Оказание медицинских услуг по уходу</t>
  </si>
  <si>
    <t xml:space="preserve">УП.01 </t>
  </si>
  <si>
    <t>Учебная практика</t>
  </si>
  <si>
    <t>КДЗ</t>
  </si>
  <si>
    <t xml:space="preserve">ПП.01 </t>
  </si>
  <si>
    <t>Производственная практика</t>
  </si>
  <si>
    <t>ПМ.02</t>
  </si>
  <si>
    <t>Осуществление лечебно-диагностической деятельности</t>
  </si>
  <si>
    <t>МДК 02.01</t>
  </si>
  <si>
    <t>ПП.02.01</t>
  </si>
  <si>
    <t>Проведение медицинского обследования с целью диагностики, назначения и  проведения лечения заболеваний хирургического профиля</t>
  </si>
  <si>
    <t>УП.02.02</t>
  </si>
  <si>
    <t>ПП.02.02</t>
  </si>
  <si>
    <t>МДК 02.03</t>
  </si>
  <si>
    <t>Проведение медицинского обследования с целью диагностики, назначения и  проведения лечения заболеваний педиатрического профиля</t>
  </si>
  <si>
    <t>ПП.02.03</t>
  </si>
  <si>
    <t>Проведение медицинского обследования с целью диагностики, назначения и  проведения лечения заболеваний акушерско-гинекологического профиля</t>
  </si>
  <si>
    <t>Курсовая работа</t>
  </si>
  <si>
    <t xml:space="preserve">ПМ.03 </t>
  </si>
  <si>
    <t>Осуществление медицинской реабилитации и абилитации</t>
  </si>
  <si>
    <t>МДК 03.01</t>
  </si>
  <si>
    <t>Проведение мероприятий по  медицинской реабилитации и абилитации</t>
  </si>
  <si>
    <t xml:space="preserve">УП.03 </t>
  </si>
  <si>
    <t>ПМ.04</t>
  </si>
  <si>
    <t>Осуществление профилактической деятельности</t>
  </si>
  <si>
    <t>МДК 04.01</t>
  </si>
  <si>
    <t>Проведение мероприятий по профилактике заболеваний,укреплению здоровья и  пропаганде здорового образа жизни</t>
  </si>
  <si>
    <t>ПП.04</t>
  </si>
  <si>
    <t>ПМ.05</t>
  </si>
  <si>
    <t>МДК 05.01</t>
  </si>
  <si>
    <t xml:space="preserve">УП.05 </t>
  </si>
  <si>
    <t>ПП.05</t>
  </si>
  <si>
    <t>ПМ.06</t>
  </si>
  <si>
    <t>Осуществление организационно-аналитической деятельности</t>
  </si>
  <si>
    <t>МДК 06.01</t>
  </si>
  <si>
    <t>Ведение медицинской документации, организация деятельности, находящегося в распоряжении персонала</t>
  </si>
  <si>
    <t xml:space="preserve">ПП.06 </t>
  </si>
  <si>
    <t>ПМ.07</t>
  </si>
  <si>
    <t>МДК 07.01</t>
  </si>
  <si>
    <t>УП.07</t>
  </si>
  <si>
    <t>ПП.07</t>
  </si>
  <si>
    <t>ДПБ.00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</si>
  <si>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</si>
  <si>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ПМ. 08</t>
  </si>
  <si>
    <t>Цифровые и коммуникативные технологии в профессиональной деятельности фельдшера</t>
  </si>
  <si>
    <t>МДК.08.01</t>
  </si>
  <si>
    <t xml:space="preserve">Цифровые технологии в профессиональной деятельности фельдшера </t>
  </si>
  <si>
    <t>МДК 08.02</t>
  </si>
  <si>
    <t>Профессиональная коммуникация в работе фельдшера</t>
  </si>
  <si>
    <t>ПП.08</t>
  </si>
  <si>
    <t>ГИА</t>
  </si>
  <si>
    <t>Государственная итоговая аттестация</t>
  </si>
  <si>
    <t>Всего</t>
  </si>
  <si>
    <t>ИТОГО ЗА СЕМЕСТР</t>
  </si>
  <si>
    <t>по дисциплинам и МДК</t>
  </si>
  <si>
    <t>экзамены</t>
  </si>
  <si>
    <t>учебной практики</t>
  </si>
  <si>
    <t>144</t>
  </si>
  <si>
    <t>производственной практики</t>
  </si>
  <si>
    <t>практика по профилю специальности</t>
  </si>
  <si>
    <t>зачеты, в т. ч. ДЗ</t>
  </si>
  <si>
    <t>1фз   5 ДЗ</t>
  </si>
  <si>
    <t xml:space="preserve">ГИА </t>
  </si>
  <si>
    <t xml:space="preserve">II курс </t>
  </si>
  <si>
    <t>IV курс</t>
  </si>
  <si>
    <t>1 сем 17 нед</t>
  </si>
  <si>
    <t>2 сем 24 нед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</si>
  <si>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</si>
  <si>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</si>
  <si>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</si>
  <si>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</si>
  <si>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</si>
  <si>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</si>
  <si>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</si>
  <si>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</si>
  <si>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</si>
  <si>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</si>
  <si>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</si>
  <si>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</si>
  <si>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</si>
  <si>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</si>
  <si>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Общеобразовательные дисциплины</t>
  </si>
  <si>
    <t xml:space="preserve">Русский язык </t>
  </si>
  <si>
    <t>Литература</t>
  </si>
  <si>
    <t>Иностранный язык</t>
  </si>
  <si>
    <t xml:space="preserve">Математика </t>
  </si>
  <si>
    <t>Информатика</t>
  </si>
  <si>
    <t>История</t>
  </si>
  <si>
    <t xml:space="preserve">Обществознание </t>
  </si>
  <si>
    <t>География</t>
  </si>
  <si>
    <t>Физика</t>
  </si>
  <si>
    <t xml:space="preserve">Химия </t>
  </si>
  <si>
    <t>Биология</t>
  </si>
  <si>
    <t>Основы безопасности и защиты Родины</t>
  </si>
  <si>
    <t>7 семестр</t>
  </si>
  <si>
    <t>8 семестр</t>
  </si>
  <si>
    <t>З</t>
  </si>
  <si>
    <t>6 семестр 24 нед</t>
  </si>
  <si>
    <t>4 семестр 24 нед</t>
  </si>
  <si>
    <t>Распределение образовательной нагрузки по курсам и семестрам</t>
  </si>
  <si>
    <t>1 фз 9 ДЗ</t>
  </si>
  <si>
    <t>1фз   2 ДЗ</t>
  </si>
  <si>
    <t>Оказание скорой медицинской помощи в экстренной и неотложной формах, в том числе вне медицинской организации</t>
  </si>
  <si>
    <t>Осуществление скорой медицинской помощи в экстренной и неотложной формах</t>
  </si>
  <si>
    <t>Здоровый человек и его окружение (детский возраст)</t>
  </si>
  <si>
    <t>Здоровый человек и его окружение (пожилой возраст)</t>
  </si>
  <si>
    <t>Здоровый человек и его окружение (зрелый возраст)</t>
  </si>
  <si>
    <t>Индивидуальный проект</t>
  </si>
  <si>
    <t>Карьерное моделирование</t>
  </si>
  <si>
    <t>УД.01</t>
  </si>
  <si>
    <t>Здоровый человек и его окружение, в том числе:</t>
  </si>
  <si>
    <t>Пропедевтика внутренних болезней</t>
  </si>
  <si>
    <t>Производственная практика (пропедевтика)</t>
  </si>
  <si>
    <t>Проведение медицинского обследования с целью диагностики, назначения и проведения лечения заболеваний терапевтического профиля</t>
  </si>
  <si>
    <t>МДК.02.02</t>
  </si>
  <si>
    <t>Проведение медицинского обследования с целью диагностики, назначения и  проведения лечения  инфекционных заболеваний</t>
  </si>
  <si>
    <t>МДК.02.04</t>
  </si>
  <si>
    <t>Проведение медицинского обследования с целью диагностики, назначения и  проведения лечения дерматовенералогических заболеваний</t>
  </si>
  <si>
    <t>МДК 02.05</t>
  </si>
  <si>
    <t>УП.02.05</t>
  </si>
  <si>
    <t>ПП.02.05</t>
  </si>
  <si>
    <t>МДК 02.06</t>
  </si>
  <si>
    <t>ПП.02.06</t>
  </si>
  <si>
    <t>МДК 02.07</t>
  </si>
  <si>
    <t>ПП.02.07</t>
  </si>
  <si>
    <t>Производственная практика (акушерство)</t>
  </si>
  <si>
    <t>Производственная практика (терапия)</t>
  </si>
  <si>
    <t>Производственная практика (инфекция)</t>
  </si>
  <si>
    <t>Учебная практика (хирургия)</t>
  </si>
  <si>
    <t>Производственная практика (хирургия)</t>
  </si>
  <si>
    <t>Производственная практика (педиатрия)</t>
  </si>
  <si>
    <t>Выполнение работ по профессии младшая медицинская сестра по уходу за больными</t>
  </si>
  <si>
    <t>Освоение профессии младшая медицинская сестра по уходу за больными</t>
  </si>
  <si>
    <t xml:space="preserve">ОП.09 </t>
  </si>
  <si>
    <t>Клиническая фармакология</t>
  </si>
  <si>
    <t>Правовое обеспечение профессиональной деятельности</t>
  </si>
  <si>
    <t>МДК.06.02</t>
  </si>
  <si>
    <t>Практика по профилю специальности</t>
  </si>
  <si>
    <t>ПП.00</t>
  </si>
  <si>
    <t>КЭ</t>
  </si>
  <si>
    <t>Оказание медицинской помощи
раненым и пострадавшим на этапах медицинской эвакуации (по запросу ИРБ)</t>
  </si>
  <si>
    <t>МДК.05.02</t>
  </si>
  <si>
    <t>Учебная практика (терапия)</t>
  </si>
  <si>
    <t>ПП.03</t>
  </si>
  <si>
    <t>Экзамен по ПМ.05</t>
  </si>
  <si>
    <t>Экзамен по ПМ.04</t>
  </si>
  <si>
    <t>Экзамен по ПМ.03</t>
  </si>
  <si>
    <t>Экзамен по ПМ.02</t>
  </si>
  <si>
    <t>Экзамен по ПМ.06</t>
  </si>
  <si>
    <t>Экзамен по ПМ.08</t>
  </si>
  <si>
    <t>1. Государственный  экзамен по специальности с 11 июня по 30 июня 2029 года</t>
  </si>
  <si>
    <t>2 (36 часов)</t>
  </si>
  <si>
    <t>4 (72 часа)</t>
  </si>
  <si>
    <t>468</t>
  </si>
  <si>
    <t>396</t>
  </si>
  <si>
    <t xml:space="preserve">1 фз </t>
  </si>
  <si>
    <t>1фз      5 ДЗ</t>
  </si>
  <si>
    <t>1фз   7 ДЗ</t>
  </si>
  <si>
    <t>1фз   3 ДЗ</t>
  </si>
  <si>
    <t xml:space="preserve"> Учебный план ОГБПОУ "Иркутский базовый медицинский колледж" по специальности 31.02.01 Лечебное дело в соответствии с ФГОС СПО, утвержденным приказом Министерства просвещения Российской Федерации от 04.07.2022 № 526,   на базе основного общего образования,  2025  - 2029 год обучения</t>
  </si>
  <si>
    <t>Квалификационный экзамен по ПМ.07</t>
  </si>
  <si>
    <t>Квалификационный экзамен по ПМ.01</t>
  </si>
  <si>
    <t xml:space="preserve"> Э.01</t>
  </si>
  <si>
    <t xml:space="preserve"> КР.02</t>
  </si>
  <si>
    <t>Э.02</t>
  </si>
  <si>
    <t>Э.03</t>
  </si>
  <si>
    <t>Э.04</t>
  </si>
  <si>
    <t>Э.05</t>
  </si>
  <si>
    <t>Э.06</t>
  </si>
  <si>
    <t>Э.07</t>
  </si>
  <si>
    <t>Э.08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</si>
</sst>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sz val="10"/>
      <name val="Arial Cyr"/>
    </font>
    <font>
      <sz val="12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</font>
    <font>
      <b/>
      <sz val="12"/>
      <name val="Arial Cyr"/>
    </font>
    <font>
      <sz val="12"/>
      <name val="Times New Roman"/>
      <family val="1"/>
      <charset val="204"/>
    </font>
    <font>
      <sz val="8"/>
      <name val="Arial Cyr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rgb="FF92D050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</patternFill>
    </fill>
    <fill>
      <patternFill patternType="solid">
        <fgColor rgb="FFB3B3B3"/>
      </patternFill>
    </fill>
    <fill>
      <patternFill patternType="solid">
        <fgColor theme="0" tint="-0.34995574816125979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6">
    <xf numFmtId="0" fontId="1" fillId="0" borderId="0" xfId="0" applyNumberFormat="1" applyFont="1"/>
    <xf numFmtId="0" fontId="1" fillId="0" borderId="1" xfId="0" applyNumberFormat="1" applyFont="1" applyBorder="1"/>
    <xf numFmtId="0" fontId="1" fillId="2" borderId="0" xfId="0" applyNumberFormat="1" applyFont="1" applyFill="1"/>
    <xf numFmtId="0" fontId="1" fillId="3" borderId="0" xfId="0" applyNumberFormat="1" applyFont="1" applyFill="1"/>
    <xf numFmtId="0" fontId="2" fillId="0" borderId="2" xfId="0" applyNumberFormat="1" applyFont="1" applyBorder="1"/>
    <xf numFmtId="0" fontId="2" fillId="3" borderId="2" xfId="0" applyNumberFormat="1" applyFont="1" applyFill="1" applyBorder="1"/>
    <xf numFmtId="0" fontId="2" fillId="0" borderId="0" xfId="0" applyNumberFormat="1" applyFont="1"/>
    <xf numFmtId="0" fontId="2" fillId="3" borderId="0" xfId="0" applyNumberFormat="1" applyFont="1" applyFill="1"/>
    <xf numFmtId="0" fontId="5" fillId="2" borderId="15" xfId="0" applyNumberFormat="1" applyFont="1" applyFill="1" applyBorder="1" applyAlignment="1">
      <alignment horizontal="center" vertical="center" textRotation="90" wrapText="1"/>
    </xf>
    <xf numFmtId="0" fontId="5" fillId="5" borderId="16" xfId="0" applyNumberFormat="1" applyFont="1" applyFill="1" applyBorder="1" applyAlignment="1">
      <alignment vertical="center" textRotation="90" wrapText="1"/>
    </xf>
    <xf numFmtId="0" fontId="5" fillId="5" borderId="17" xfId="0" applyNumberFormat="1" applyFont="1" applyFill="1" applyBorder="1" applyAlignment="1">
      <alignment horizontal="center" vertical="center" textRotation="90"/>
    </xf>
    <xf numFmtId="0" fontId="5" fillId="4" borderId="14" xfId="0" applyNumberFormat="1" applyFont="1" applyFill="1" applyBorder="1" applyAlignment="1">
      <alignment horizontal="center" vertical="center" textRotation="90"/>
    </xf>
    <xf numFmtId="0" fontId="5" fillId="0" borderId="15" xfId="0" applyNumberFormat="1" applyFont="1" applyBorder="1" applyAlignment="1">
      <alignment horizontal="center" vertical="center" textRotation="90" wrapText="1"/>
    </xf>
    <xf numFmtId="0" fontId="5" fillId="6" borderId="15" xfId="0" applyNumberFormat="1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7" borderId="15" xfId="0" applyNumberFormat="1" applyFont="1" applyFill="1" applyBorder="1" applyAlignment="1">
      <alignment horizontal="center" vertical="center" textRotation="90" wrapText="1"/>
    </xf>
    <xf numFmtId="0" fontId="5" fillId="5" borderId="19" xfId="0" applyNumberFormat="1" applyFont="1" applyFill="1" applyBorder="1" applyAlignment="1">
      <alignment vertical="center" textRotation="90" wrapText="1"/>
    </xf>
    <xf numFmtId="0" fontId="5" fillId="5" borderId="20" xfId="0" applyNumberFormat="1" applyFont="1" applyFill="1" applyBorder="1" applyAlignment="1">
      <alignment horizontal="center" vertical="center" textRotation="90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4" borderId="13" xfId="0" applyNumberFormat="1" applyFont="1" applyFill="1" applyBorder="1" applyAlignment="1">
      <alignment horizontal="center" vertical="center" textRotation="90"/>
    </xf>
    <xf numFmtId="0" fontId="2" fillId="5" borderId="0" xfId="0" applyNumberFormat="1" applyFont="1" applyFill="1"/>
    <xf numFmtId="0" fontId="4" fillId="5" borderId="23" xfId="0" applyNumberFormat="1" applyFont="1" applyFill="1" applyBorder="1" applyAlignment="1">
      <alignment wrapText="1"/>
    </xf>
    <xf numFmtId="0" fontId="8" fillId="0" borderId="28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horizontal="center" wrapText="1"/>
    </xf>
    <xf numFmtId="0" fontId="8" fillId="0" borderId="31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center"/>
    </xf>
    <xf numFmtId="0" fontId="2" fillId="7" borderId="14" xfId="0" applyNumberFormat="1" applyFont="1" applyFill="1" applyBorder="1"/>
    <xf numFmtId="49" fontId="2" fillId="3" borderId="0" xfId="0" applyNumberFormat="1" applyFont="1" applyFill="1"/>
    <xf numFmtId="0" fontId="8" fillId="0" borderId="32" xfId="0" applyNumberFormat="1" applyFont="1" applyBorder="1" applyAlignment="1">
      <alignment horizontal="center" wrapText="1"/>
    </xf>
    <xf numFmtId="0" fontId="2" fillId="7" borderId="13" xfId="0" applyNumberFormat="1" applyFont="1" applyFill="1" applyBorder="1"/>
    <xf numFmtId="0" fontId="2" fillId="0" borderId="13" xfId="0" applyNumberFormat="1" applyFont="1" applyBorder="1"/>
    <xf numFmtId="49" fontId="4" fillId="5" borderId="41" xfId="0" applyNumberFormat="1" applyFont="1" applyFill="1" applyBorder="1" applyAlignment="1">
      <alignment wrapText="1"/>
    </xf>
    <xf numFmtId="49" fontId="4" fillId="5" borderId="38" xfId="0" applyNumberFormat="1" applyFont="1" applyFill="1" applyBorder="1" applyAlignment="1">
      <alignment horizontal="center" wrapText="1"/>
    </xf>
    <xf numFmtId="49" fontId="4" fillId="5" borderId="42" xfId="0" applyNumberFormat="1" applyFont="1" applyFill="1" applyBorder="1" applyAlignment="1">
      <alignment horizontal="center" wrapText="1"/>
    </xf>
    <xf numFmtId="49" fontId="8" fillId="8" borderId="28" xfId="0" applyNumberFormat="1" applyFont="1" applyFill="1" applyBorder="1" applyAlignment="1">
      <alignment wrapText="1"/>
    </xf>
    <xf numFmtId="49" fontId="8" fillId="0" borderId="39" xfId="0" applyNumberFormat="1" applyFont="1" applyBorder="1" applyAlignment="1">
      <alignment horizontal="center" wrapText="1"/>
    </xf>
    <xf numFmtId="0" fontId="2" fillId="0" borderId="39" xfId="0" applyNumberFormat="1" applyFont="1" applyBorder="1"/>
    <xf numFmtId="49" fontId="8" fillId="0" borderId="44" xfId="0" applyNumberFormat="1" applyFont="1" applyBorder="1" applyAlignment="1">
      <alignment horizontal="center" wrapText="1"/>
    </xf>
    <xf numFmtId="0" fontId="2" fillId="7" borderId="39" xfId="0" applyNumberFormat="1" applyFont="1" applyFill="1" applyBorder="1"/>
    <xf numFmtId="49" fontId="8" fillId="8" borderId="16" xfId="0" applyNumberFormat="1" applyFont="1" applyFill="1" applyBorder="1" applyAlignment="1">
      <alignment wrapText="1"/>
    </xf>
    <xf numFmtId="49" fontId="4" fillId="0" borderId="14" xfId="0" applyNumberFormat="1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 wrapText="1"/>
    </xf>
    <xf numFmtId="49" fontId="8" fillId="0" borderId="31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/>
    </xf>
    <xf numFmtId="49" fontId="8" fillId="0" borderId="40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wrapText="1"/>
    </xf>
    <xf numFmtId="49" fontId="8" fillId="0" borderId="0" xfId="0" applyNumberFormat="1" applyFont="1" applyAlignment="1">
      <alignment horizontal="center" wrapText="1"/>
    </xf>
    <xf numFmtId="49" fontId="4" fillId="5" borderId="13" xfId="0" applyNumberFormat="1" applyFont="1" applyFill="1" applyBorder="1" applyAlignment="1">
      <alignment horizontal="center" wrapText="1"/>
    </xf>
    <xf numFmtId="49" fontId="4" fillId="5" borderId="40" xfId="0" applyNumberFormat="1" applyFont="1" applyFill="1" applyBorder="1" applyAlignment="1">
      <alignment horizontal="center" wrapText="1"/>
    </xf>
    <xf numFmtId="0" fontId="8" fillId="3" borderId="0" xfId="0" applyNumberFormat="1" applyFont="1" applyFill="1" applyAlignment="1">
      <alignment horizontal="center" wrapText="1"/>
    </xf>
    <xf numFmtId="49" fontId="4" fillId="0" borderId="31" xfId="0" applyNumberFormat="1" applyFont="1" applyBorder="1" applyAlignment="1">
      <alignment horizontal="center" wrapText="1"/>
    </xf>
    <xf numFmtId="49" fontId="8" fillId="8" borderId="48" xfId="0" applyNumberFormat="1" applyFont="1" applyFill="1" applyBorder="1" applyAlignment="1">
      <alignment wrapText="1"/>
    </xf>
    <xf numFmtId="49" fontId="4" fillId="9" borderId="4" xfId="0" applyNumberFormat="1" applyFont="1" applyFill="1" applyBorder="1" applyAlignment="1">
      <alignment wrapText="1"/>
    </xf>
    <xf numFmtId="49" fontId="4" fillId="9" borderId="49" xfId="0" applyNumberFormat="1" applyFont="1" applyFill="1" applyBorder="1" applyAlignment="1">
      <alignment horizontal="center" wrapText="1"/>
    </xf>
    <xf numFmtId="0" fontId="0" fillId="0" borderId="14" xfId="0" applyFont="1" applyBorder="1"/>
    <xf numFmtId="49" fontId="8" fillId="0" borderId="31" xfId="0" applyNumberFormat="1" applyFont="1" applyBorder="1" applyAlignment="1">
      <alignment vertical="center" wrapText="1"/>
    </xf>
    <xf numFmtId="0" fontId="2" fillId="8" borderId="0" xfId="0" applyNumberFormat="1" applyFont="1" applyFill="1"/>
    <xf numFmtId="49" fontId="8" fillId="8" borderId="14" xfId="0" applyNumberFormat="1" applyFont="1" applyFill="1" applyBorder="1" applyAlignment="1">
      <alignment wrapText="1"/>
    </xf>
    <xf numFmtId="49" fontId="4" fillId="8" borderId="14" xfId="0" applyNumberFormat="1" applyFont="1" applyFill="1" applyBorder="1" applyAlignment="1">
      <alignment horizontal="center" wrapText="1"/>
    </xf>
    <xf numFmtId="0" fontId="2" fillId="8" borderId="14" xfId="0" applyNumberFormat="1" applyFont="1" applyFill="1" applyBorder="1"/>
    <xf numFmtId="49" fontId="8" fillId="8" borderId="44" xfId="0" applyNumberFormat="1" applyFont="1" applyFill="1" applyBorder="1" applyAlignment="1">
      <alignment horizontal="center" vertical="center" wrapText="1"/>
    </xf>
    <xf numFmtId="49" fontId="4" fillId="8" borderId="24" xfId="0" applyNumberFormat="1" applyFont="1" applyFill="1" applyBorder="1" applyAlignment="1">
      <alignment horizontal="center" wrapText="1"/>
    </xf>
    <xf numFmtId="49" fontId="8" fillId="8" borderId="24" xfId="0" applyNumberFormat="1" applyFont="1" applyFill="1" applyBorder="1" applyAlignment="1">
      <alignment horizontal="center" wrapText="1"/>
    </xf>
    <xf numFmtId="49" fontId="8" fillId="8" borderId="25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Alignment="1">
      <alignment horizontal="left"/>
    </xf>
    <xf numFmtId="49" fontId="4" fillId="5" borderId="52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49" fontId="8" fillId="8" borderId="41" xfId="0" applyNumberFormat="1" applyFont="1" applyFill="1" applyBorder="1" applyAlignment="1">
      <alignment wrapText="1"/>
    </xf>
    <xf numFmtId="49" fontId="4" fillId="0" borderId="39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49" fontId="4" fillId="11" borderId="41" xfId="0" applyNumberFormat="1" applyFont="1" applyFill="1" applyBorder="1" applyAlignment="1">
      <alignment wrapText="1"/>
    </xf>
    <xf numFmtId="49" fontId="4" fillId="11" borderId="49" xfId="0" applyNumberFormat="1" applyFont="1" applyFill="1" applyBorder="1" applyAlignment="1">
      <alignment horizontal="center" wrapText="1"/>
    </xf>
    <xf numFmtId="49" fontId="4" fillId="11" borderId="50" xfId="0" applyNumberFormat="1" applyFont="1" applyFill="1" applyBorder="1" applyAlignment="1">
      <alignment horizontal="center" wrapText="1"/>
    </xf>
    <xf numFmtId="0" fontId="7" fillId="0" borderId="24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 wrapText="1"/>
    </xf>
    <xf numFmtId="49" fontId="8" fillId="0" borderId="25" xfId="0" applyNumberFormat="1" applyFont="1" applyBorder="1" applyAlignment="1">
      <alignment horizontal="center" wrapText="1"/>
    </xf>
    <xf numFmtId="0" fontId="2" fillId="5" borderId="0" xfId="0" applyNumberFormat="1" applyFont="1" applyFill="1" applyAlignment="1">
      <alignment horizontal="left"/>
    </xf>
    <xf numFmtId="0" fontId="7" fillId="0" borderId="0" xfId="0" applyNumberFormat="1" applyFont="1"/>
    <xf numFmtId="0" fontId="7" fillId="3" borderId="0" xfId="0" applyNumberFormat="1" applyFont="1" applyFill="1"/>
    <xf numFmtId="49" fontId="4" fillId="0" borderId="13" xfId="0" applyNumberFormat="1" applyFont="1" applyBorder="1" applyAlignment="1">
      <alignment horizontal="center" wrapText="1"/>
    </xf>
    <xf numFmtId="49" fontId="4" fillId="5" borderId="24" xfId="0" applyNumberFormat="1" applyFont="1" applyFill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2" fillId="2" borderId="0" xfId="0" applyNumberFormat="1" applyFont="1" applyFill="1"/>
    <xf numFmtId="49" fontId="8" fillId="8" borderId="54" xfId="0" applyNumberFormat="1" applyFont="1" applyFill="1" applyBorder="1" applyAlignment="1">
      <alignment wrapText="1"/>
    </xf>
    <xf numFmtId="49" fontId="4" fillId="5" borderId="14" xfId="0" applyNumberFormat="1" applyFont="1" applyFill="1" applyBorder="1" applyAlignment="1">
      <alignment wrapText="1"/>
    </xf>
    <xf numFmtId="49" fontId="4" fillId="5" borderId="14" xfId="0" applyNumberFormat="1" applyFont="1" applyFill="1" applyBorder="1" applyAlignment="1">
      <alignment horizontal="center" wrapText="1"/>
    </xf>
    <xf numFmtId="49" fontId="8" fillId="5" borderId="14" xfId="0" applyNumberFormat="1" applyFont="1" applyFill="1" applyBorder="1" applyAlignment="1">
      <alignment wrapText="1"/>
    </xf>
    <xf numFmtId="49" fontId="8" fillId="5" borderId="14" xfId="0" applyNumberFormat="1" applyFont="1" applyFill="1" applyBorder="1" applyAlignment="1">
      <alignment horizontal="center" wrapText="1"/>
    </xf>
    <xf numFmtId="49" fontId="8" fillId="8" borderId="23" xfId="0" applyNumberFormat="1" applyFont="1" applyFill="1" applyBorder="1" applyAlignment="1">
      <alignment wrapText="1"/>
    </xf>
    <xf numFmtId="49" fontId="8" fillId="0" borderId="41" xfId="0" applyNumberFormat="1" applyFont="1" applyBorder="1" applyAlignment="1">
      <alignment wrapText="1"/>
    </xf>
    <xf numFmtId="49" fontId="0" fillId="0" borderId="14" xfId="0" applyNumberFormat="1" applyFont="1" applyBorder="1" applyAlignment="1">
      <alignment horizontal="center" wrapText="1"/>
    </xf>
    <xf numFmtId="49" fontId="8" fillId="0" borderId="27" xfId="0" applyNumberFormat="1" applyFont="1" applyBorder="1" applyAlignment="1">
      <alignment wrapText="1"/>
    </xf>
    <xf numFmtId="49" fontId="4" fillId="8" borderId="41" xfId="0" applyNumberFormat="1" applyFont="1" applyFill="1" applyBorder="1" applyAlignment="1">
      <alignment wrapText="1"/>
    </xf>
    <xf numFmtId="1" fontId="4" fillId="5" borderId="23" xfId="0" applyNumberFormat="1" applyFont="1" applyFill="1" applyBorder="1" applyAlignment="1">
      <alignment horizontal="center" wrapText="1"/>
    </xf>
    <xf numFmtId="49" fontId="4" fillId="8" borderId="0" xfId="0" applyNumberFormat="1" applyFont="1" applyFill="1" applyAlignment="1">
      <alignment horizontal="right" wrapText="1"/>
    </xf>
    <xf numFmtId="0" fontId="2" fillId="0" borderId="58" xfId="0" applyNumberFormat="1" applyFont="1" applyBorder="1"/>
    <xf numFmtId="49" fontId="4" fillId="0" borderId="0" xfId="0" applyNumberFormat="1" applyFont="1" applyAlignment="1">
      <alignment wrapText="1"/>
    </xf>
    <xf numFmtId="49" fontId="4" fillId="8" borderId="6" xfId="0" applyNumberFormat="1" applyFont="1" applyFill="1" applyBorder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0" fontId="1" fillId="8" borderId="63" xfId="0" applyNumberFormat="1" applyFont="1" applyFill="1" applyBorder="1"/>
    <xf numFmtId="0" fontId="1" fillId="0" borderId="63" xfId="0" applyNumberFormat="1" applyFont="1" applyBorder="1"/>
    <xf numFmtId="0" fontId="1" fillId="8" borderId="0" xfId="0" applyNumberFormat="1" applyFont="1" applyFill="1"/>
    <xf numFmtId="0" fontId="4" fillId="0" borderId="0" xfId="0" applyNumberFormat="1" applyFont="1" applyAlignment="1">
      <alignment horizontal="center"/>
    </xf>
    <xf numFmtId="49" fontId="4" fillId="8" borderId="0" xfId="0" applyNumberFormat="1" applyFont="1" applyFill="1" applyAlignment="1">
      <alignment horizontal="center"/>
    </xf>
    <xf numFmtId="0" fontId="2" fillId="0" borderId="0" xfId="0" applyNumberFormat="1" applyFont="1" applyAlignment="1"/>
    <xf numFmtId="0" fontId="7" fillId="3" borderId="0" xfId="0" applyNumberFormat="1" applyFont="1" applyFill="1" applyAlignment="1"/>
    <xf numFmtId="0" fontId="7" fillId="2" borderId="0" xfId="0" applyNumberFormat="1" applyFont="1" applyFill="1" applyAlignment="1"/>
    <xf numFmtId="0" fontId="1" fillId="12" borderId="0" xfId="0" applyNumberFormat="1" applyFont="1" applyFill="1"/>
    <xf numFmtId="0" fontId="8" fillId="13" borderId="14" xfId="0" applyNumberFormat="1" applyFont="1" applyFill="1" applyBorder="1" applyAlignment="1">
      <alignment horizontal="center" wrapText="1"/>
    </xf>
    <xf numFmtId="49" fontId="4" fillId="13" borderId="42" xfId="0" applyNumberFormat="1" applyFont="1" applyFill="1" applyBorder="1" applyAlignment="1">
      <alignment horizontal="center" wrapText="1"/>
    </xf>
    <xf numFmtId="49" fontId="8" fillId="13" borderId="39" xfId="0" applyNumberFormat="1" applyFont="1" applyFill="1" applyBorder="1" applyAlignment="1">
      <alignment horizontal="center" wrapText="1"/>
    </xf>
    <xf numFmtId="49" fontId="8" fillId="13" borderId="14" xfId="0" applyNumberFormat="1" applyFont="1" applyFill="1" applyBorder="1" applyAlignment="1">
      <alignment horizontal="center" wrapText="1"/>
    </xf>
    <xf numFmtId="0" fontId="2" fillId="13" borderId="0" xfId="0" applyNumberFormat="1" applyFont="1" applyFill="1"/>
    <xf numFmtId="0" fontId="2" fillId="13" borderId="14" xfId="0" applyNumberFormat="1" applyFont="1" applyFill="1" applyBorder="1"/>
    <xf numFmtId="49" fontId="4" fillId="13" borderId="13" xfId="0" applyNumberFormat="1" applyFont="1" applyFill="1" applyBorder="1" applyAlignment="1">
      <alignment horizontal="center" wrapText="1"/>
    </xf>
    <xf numFmtId="49" fontId="4" fillId="13" borderId="38" xfId="0" applyNumberFormat="1" applyFont="1" applyFill="1" applyBorder="1" applyAlignment="1">
      <alignment horizontal="center" wrapText="1"/>
    </xf>
    <xf numFmtId="49" fontId="8" fillId="13" borderId="14" xfId="0" applyNumberFormat="1" applyFont="1" applyFill="1" applyBorder="1" applyAlignment="1">
      <alignment vertical="center" wrapText="1"/>
    </xf>
    <xf numFmtId="49" fontId="4" fillId="13" borderId="49" xfId="0" applyNumberFormat="1" applyFont="1" applyFill="1" applyBorder="1" applyAlignment="1">
      <alignment horizontal="center" wrapText="1"/>
    </xf>
    <xf numFmtId="0" fontId="1" fillId="13" borderId="0" xfId="0" applyNumberFormat="1" applyFont="1" applyFill="1"/>
    <xf numFmtId="49" fontId="4" fillId="13" borderId="14" xfId="0" applyNumberFormat="1" applyFont="1" applyFill="1" applyBorder="1" applyAlignment="1">
      <alignment horizontal="center" wrapText="1"/>
    </xf>
    <xf numFmtId="49" fontId="4" fillId="13" borderId="24" xfId="0" applyNumberFormat="1" applyFont="1" applyFill="1" applyBorder="1" applyAlignment="1">
      <alignment horizontal="center" wrapText="1"/>
    </xf>
    <xf numFmtId="49" fontId="4" fillId="13" borderId="39" xfId="0" applyNumberFormat="1" applyFont="1" applyFill="1" applyBorder="1" applyAlignment="1">
      <alignment horizontal="center" wrapText="1"/>
    </xf>
    <xf numFmtId="0" fontId="8" fillId="14" borderId="14" xfId="0" applyNumberFormat="1" applyFont="1" applyFill="1" applyBorder="1" applyAlignment="1">
      <alignment horizontal="center" wrapText="1"/>
    </xf>
    <xf numFmtId="49" fontId="4" fillId="14" borderId="43" xfId="0" applyNumberFormat="1" applyFont="1" applyFill="1" applyBorder="1" applyAlignment="1">
      <alignment horizontal="center" wrapText="1"/>
    </xf>
    <xf numFmtId="49" fontId="8" fillId="14" borderId="39" xfId="0" applyNumberFormat="1" applyFont="1" applyFill="1" applyBorder="1" applyAlignment="1">
      <alignment horizontal="center" wrapText="1"/>
    </xf>
    <xf numFmtId="49" fontId="8" fillId="14" borderId="14" xfId="0" applyNumberFormat="1" applyFont="1" applyFill="1" applyBorder="1" applyAlignment="1">
      <alignment horizontal="center" wrapText="1"/>
    </xf>
    <xf numFmtId="49" fontId="8" fillId="14" borderId="14" xfId="0" applyNumberFormat="1" applyFont="1" applyFill="1" applyBorder="1" applyAlignment="1">
      <alignment horizontal="center"/>
    </xf>
    <xf numFmtId="49" fontId="8" fillId="14" borderId="13" xfId="0" applyNumberFormat="1" applyFont="1" applyFill="1" applyBorder="1" applyAlignment="1">
      <alignment horizontal="center" wrapText="1"/>
    </xf>
    <xf numFmtId="49" fontId="4" fillId="14" borderId="13" xfId="0" applyNumberFormat="1" applyFont="1" applyFill="1" applyBorder="1" applyAlignment="1">
      <alignment horizontal="center" wrapText="1"/>
    </xf>
    <xf numFmtId="0" fontId="2" fillId="14" borderId="14" xfId="0" applyNumberFormat="1" applyFont="1" applyFill="1" applyBorder="1"/>
    <xf numFmtId="0" fontId="0" fillId="14" borderId="14" xfId="0" applyFont="1" applyFill="1" applyBorder="1"/>
    <xf numFmtId="0" fontId="2" fillId="14" borderId="13" xfId="0" applyNumberFormat="1" applyFont="1" applyFill="1" applyBorder="1"/>
    <xf numFmtId="49" fontId="4" fillId="14" borderId="38" xfId="0" applyNumberFormat="1" applyFont="1" applyFill="1" applyBorder="1" applyAlignment="1">
      <alignment horizontal="center" wrapText="1"/>
    </xf>
    <xf numFmtId="49" fontId="8" fillId="14" borderId="14" xfId="0" applyNumberFormat="1" applyFont="1" applyFill="1" applyBorder="1" applyAlignment="1">
      <alignment horizontal="center" vertical="center" wrapText="1"/>
    </xf>
    <xf numFmtId="49" fontId="4" fillId="14" borderId="39" xfId="0" applyNumberFormat="1" applyFont="1" applyFill="1" applyBorder="1" applyAlignment="1">
      <alignment horizontal="center" wrapText="1"/>
    </xf>
    <xf numFmtId="49" fontId="4" fillId="14" borderId="14" xfId="0" applyNumberFormat="1" applyFont="1" applyFill="1" applyBorder="1" applyAlignment="1">
      <alignment horizontal="center" wrapText="1"/>
    </xf>
    <xf numFmtId="49" fontId="4" fillId="14" borderId="24" xfId="0" applyNumberFormat="1" applyFont="1" applyFill="1" applyBorder="1" applyAlignment="1">
      <alignment horizontal="center" wrapText="1"/>
    </xf>
    <xf numFmtId="0" fontId="1" fillId="14" borderId="0" xfId="0" applyNumberFormat="1" applyFont="1" applyFill="1"/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wrapText="1"/>
    </xf>
    <xf numFmtId="49" fontId="8" fillId="0" borderId="1" xfId="0" applyNumberFormat="1" applyFont="1" applyFill="1" applyBorder="1"/>
    <xf numFmtId="49" fontId="8" fillId="0" borderId="0" xfId="0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/>
    <xf numFmtId="0" fontId="9" fillId="0" borderId="1" xfId="0" applyNumberFormat="1" applyFont="1" applyFill="1" applyBorder="1"/>
    <xf numFmtId="0" fontId="1" fillId="0" borderId="0" xfId="0" applyNumberFormat="1" applyFont="1" applyFill="1"/>
    <xf numFmtId="0" fontId="9" fillId="0" borderId="64" xfId="0" applyNumberFormat="1" applyFont="1" applyFill="1" applyBorder="1"/>
    <xf numFmtId="0" fontId="9" fillId="0" borderId="0" xfId="0" applyNumberFormat="1" applyFont="1" applyFill="1"/>
    <xf numFmtId="0" fontId="9" fillId="0" borderId="65" xfId="0" applyNumberFormat="1" applyFont="1" applyFill="1" applyBorder="1"/>
    <xf numFmtId="0" fontId="1" fillId="0" borderId="1" xfId="0" applyNumberFormat="1" applyFont="1" applyFill="1" applyBorder="1"/>
    <xf numFmtId="49" fontId="1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0" fontId="4" fillId="0" borderId="0" xfId="0" applyNumberFormat="1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2" fillId="0" borderId="0" xfId="0" applyNumberFormat="1" applyFont="1" applyFill="1"/>
    <xf numFmtId="0" fontId="4" fillId="0" borderId="0" xfId="0" applyNumberFormat="1" applyFont="1" applyAlignment="1">
      <alignment horizontal="center"/>
    </xf>
    <xf numFmtId="0" fontId="14" fillId="0" borderId="74" xfId="0" applyFont="1" applyBorder="1"/>
    <xf numFmtId="0" fontId="14" fillId="0" borderId="75" xfId="0" applyFont="1" applyBorder="1"/>
    <xf numFmtId="0" fontId="14" fillId="0" borderId="76" xfId="0" applyFont="1" applyBorder="1"/>
    <xf numFmtId="0" fontId="12" fillId="17" borderId="39" xfId="0" applyNumberFormat="1" applyFont="1" applyFill="1" applyBorder="1"/>
    <xf numFmtId="0" fontId="12" fillId="17" borderId="14" xfId="0" applyNumberFormat="1" applyFont="1" applyFill="1" applyBorder="1"/>
    <xf numFmtId="0" fontId="12" fillId="17" borderId="13" xfId="0" applyNumberFormat="1" applyFont="1" applyFill="1" applyBorder="1"/>
    <xf numFmtId="0" fontId="4" fillId="16" borderId="65" xfId="0" applyNumberFormat="1" applyFont="1" applyFill="1" applyBorder="1" applyAlignment="1">
      <alignment horizontal="center"/>
    </xf>
    <xf numFmtId="0" fontId="12" fillId="3" borderId="39" xfId="0" applyNumberFormat="1" applyFont="1" applyFill="1" applyBorder="1"/>
    <xf numFmtId="0" fontId="12" fillId="3" borderId="14" xfId="0" applyNumberFormat="1" applyFont="1" applyFill="1" applyBorder="1"/>
    <xf numFmtId="0" fontId="12" fillId="3" borderId="13" xfId="0" applyNumberFormat="1" applyFont="1" applyFill="1" applyBorder="1"/>
    <xf numFmtId="0" fontId="8" fillId="0" borderId="51" xfId="0" applyNumberFormat="1" applyFont="1" applyBorder="1" applyAlignment="1">
      <alignment horizontal="left"/>
    </xf>
    <xf numFmtId="49" fontId="4" fillId="5" borderId="21" xfId="0" applyNumberFormat="1" applyFont="1" applyFill="1" applyBorder="1" applyAlignment="1">
      <alignment wrapText="1"/>
    </xf>
    <xf numFmtId="49" fontId="8" fillId="0" borderId="59" xfId="0" applyNumberFormat="1" applyFont="1" applyBorder="1" applyAlignment="1">
      <alignment horizontal="left" wrapText="1"/>
    </xf>
    <xf numFmtId="49" fontId="8" fillId="0" borderId="59" xfId="0" applyNumberFormat="1" applyFont="1" applyBorder="1" applyAlignment="1">
      <alignment wrapText="1"/>
    </xf>
    <xf numFmtId="49" fontId="4" fillId="9" borderId="53" xfId="0" applyNumberFormat="1" applyFont="1" applyFill="1" applyBorder="1" applyAlignment="1">
      <alignment wrapText="1"/>
    </xf>
    <xf numFmtId="49" fontId="4" fillId="5" borderId="27" xfId="0" applyNumberFormat="1" applyFont="1" applyFill="1" applyBorder="1" applyAlignment="1">
      <alignment horizontal="left" wrapText="1"/>
    </xf>
    <xf numFmtId="0" fontId="15" fillId="17" borderId="77" xfId="0" applyFont="1" applyFill="1" applyBorder="1" applyAlignment="1">
      <alignment horizontal="center"/>
    </xf>
    <xf numFmtId="0" fontId="15" fillId="17" borderId="66" xfId="0" applyFont="1" applyFill="1" applyBorder="1" applyAlignment="1">
      <alignment horizontal="center"/>
    </xf>
    <xf numFmtId="0" fontId="8" fillId="17" borderId="0" xfId="0" applyNumberFormat="1" applyFont="1" applyFill="1" applyBorder="1" applyAlignment="1">
      <alignment wrapText="1"/>
    </xf>
    <xf numFmtId="49" fontId="8" fillId="17" borderId="59" xfId="0" applyNumberFormat="1" applyFont="1" applyFill="1" applyBorder="1" applyAlignment="1">
      <alignment horizontal="left" wrapText="1"/>
    </xf>
    <xf numFmtId="49" fontId="8" fillId="17" borderId="34" xfId="0" applyNumberFormat="1" applyFont="1" applyFill="1" applyBorder="1" applyAlignment="1">
      <alignment horizontal="left" wrapText="1"/>
    </xf>
    <xf numFmtId="0" fontId="8" fillId="17" borderId="34" xfId="0" applyNumberFormat="1" applyFont="1" applyFill="1" applyBorder="1" applyAlignment="1">
      <alignment horizontal="left" wrapText="1"/>
    </xf>
    <xf numFmtId="49" fontId="8" fillId="17" borderId="34" xfId="0" applyNumberFormat="1" applyFont="1" applyFill="1" applyBorder="1" applyAlignment="1">
      <alignment wrapText="1"/>
    </xf>
    <xf numFmtId="0" fontId="8" fillId="17" borderId="34" xfId="0" applyNumberFormat="1" applyFont="1" applyFill="1" applyBorder="1" applyAlignment="1">
      <alignment horizontal="left"/>
    </xf>
    <xf numFmtId="49" fontId="8" fillId="17" borderId="59" xfId="0" applyNumberFormat="1" applyFont="1" applyFill="1" applyBorder="1" applyAlignment="1">
      <alignment wrapText="1"/>
    </xf>
    <xf numFmtId="49" fontId="8" fillId="17" borderId="66" xfId="0" applyNumberFormat="1" applyFont="1" applyFill="1" applyBorder="1" applyAlignment="1">
      <alignment wrapText="1"/>
    </xf>
    <xf numFmtId="49" fontId="8" fillId="17" borderId="66" xfId="0" applyNumberFormat="1" applyFont="1" applyFill="1" applyBorder="1" applyAlignment="1">
      <alignment horizontal="left" wrapText="1"/>
    </xf>
    <xf numFmtId="49" fontId="8" fillId="8" borderId="66" xfId="0" applyNumberFormat="1" applyFont="1" applyFill="1" applyBorder="1" applyAlignment="1">
      <alignment wrapText="1"/>
    </xf>
    <xf numFmtId="49" fontId="8" fillId="8" borderId="66" xfId="0" applyNumberFormat="1" applyFont="1" applyFill="1" applyBorder="1" applyAlignment="1">
      <alignment horizontal="left" wrapText="1"/>
    </xf>
    <xf numFmtId="49" fontId="4" fillId="5" borderId="0" xfId="0" applyNumberFormat="1" applyFont="1" applyFill="1" applyBorder="1" applyAlignment="1">
      <alignment wrapText="1"/>
    </xf>
    <xf numFmtId="49" fontId="4" fillId="5" borderId="59" xfId="0" applyNumberFormat="1" applyFont="1" applyFill="1" applyBorder="1" applyAlignment="1">
      <alignment horizontal="left" wrapText="1"/>
    </xf>
    <xf numFmtId="49" fontId="8" fillId="0" borderId="66" xfId="0" applyNumberFormat="1" applyFont="1" applyBorder="1" applyAlignment="1">
      <alignment horizontal="left" wrapText="1"/>
    </xf>
    <xf numFmtId="0" fontId="8" fillId="17" borderId="66" xfId="0" applyNumberFormat="1" applyFont="1" applyFill="1" applyBorder="1" applyAlignment="1">
      <alignment horizontal="left" wrapText="1"/>
    </xf>
    <xf numFmtId="49" fontId="4" fillId="8" borderId="66" xfId="0" applyNumberFormat="1" applyFont="1" applyFill="1" applyBorder="1"/>
    <xf numFmtId="49" fontId="4" fillId="17" borderId="66" xfId="0" applyNumberFormat="1" applyFont="1" applyFill="1" applyBorder="1"/>
    <xf numFmtId="49" fontId="8" fillId="0" borderId="66" xfId="0" applyNumberFormat="1" applyFont="1" applyBorder="1" applyAlignment="1">
      <alignment wrapText="1"/>
    </xf>
    <xf numFmtId="49" fontId="8" fillId="0" borderId="66" xfId="0" applyNumberFormat="1" applyFont="1" applyFill="1" applyBorder="1" applyAlignment="1">
      <alignment wrapText="1"/>
    </xf>
    <xf numFmtId="0" fontId="8" fillId="0" borderId="66" xfId="0" applyNumberFormat="1" applyFont="1" applyBorder="1" applyAlignment="1">
      <alignment wrapText="1"/>
    </xf>
    <xf numFmtId="0" fontId="4" fillId="0" borderId="66" xfId="0" applyNumberFormat="1" applyFont="1" applyBorder="1" applyAlignment="1">
      <alignment horizontal="center"/>
    </xf>
    <xf numFmtId="0" fontId="7" fillId="0" borderId="66" xfId="0" applyNumberFormat="1" applyFont="1" applyBorder="1" applyAlignment="1">
      <alignment horizontal="center"/>
    </xf>
    <xf numFmtId="0" fontId="2" fillId="2" borderId="39" xfId="0" applyNumberFormat="1" applyFont="1" applyFill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" fillId="6" borderId="39" xfId="0" applyNumberFormat="1" applyFont="1" applyFill="1" applyBorder="1" applyAlignment="1">
      <alignment horizontal="center"/>
    </xf>
    <xf numFmtId="0" fontId="7" fillId="7" borderId="66" xfId="0" applyNumberFormat="1" applyFont="1" applyFill="1" applyBorder="1" applyAlignment="1">
      <alignment horizontal="center"/>
    </xf>
    <xf numFmtId="0" fontId="4" fillId="0" borderId="77" xfId="0" applyNumberFormat="1" applyFont="1" applyBorder="1" applyAlignment="1">
      <alignment horizontal="center"/>
    </xf>
    <xf numFmtId="0" fontId="4" fillId="5" borderId="77" xfId="0" applyNumberFormat="1" applyFont="1" applyFill="1" applyBorder="1" applyAlignment="1">
      <alignment horizontal="center"/>
    </xf>
    <xf numFmtId="0" fontId="7" fillId="0" borderId="77" xfId="0" applyNumberFormat="1" applyFont="1" applyBorder="1" applyAlignment="1">
      <alignment horizontal="center"/>
    </xf>
    <xf numFmtId="0" fontId="7" fillId="7" borderId="77" xfId="0" applyNumberFormat="1" applyFont="1" applyFill="1" applyBorder="1" applyAlignment="1">
      <alignment horizontal="center"/>
    </xf>
    <xf numFmtId="0" fontId="15" fillId="16" borderId="66" xfId="0" applyFont="1" applyFill="1" applyBorder="1" applyAlignment="1">
      <alignment horizontal="center"/>
    </xf>
    <xf numFmtId="0" fontId="7" fillId="16" borderId="66" xfId="0" applyNumberFormat="1" applyFont="1" applyFill="1" applyBorder="1" applyAlignment="1">
      <alignment horizontal="center"/>
    </xf>
    <xf numFmtId="0" fontId="5" fillId="17" borderId="15" xfId="0" applyNumberFormat="1" applyFont="1" applyFill="1" applyBorder="1" applyAlignment="1">
      <alignment horizontal="center" vertical="center" textRotation="90" wrapText="1"/>
    </xf>
    <xf numFmtId="1" fontId="2" fillId="0" borderId="58" xfId="0" applyNumberFormat="1" applyFont="1" applyBorder="1"/>
    <xf numFmtId="49" fontId="4" fillId="17" borderId="59" xfId="0" applyNumberFormat="1" applyFont="1" applyFill="1" applyBorder="1" applyAlignment="1">
      <alignment horizontal="left" wrapText="1"/>
    </xf>
    <xf numFmtId="0" fontId="8" fillId="17" borderId="12" xfId="0" applyNumberFormat="1" applyFont="1" applyFill="1" applyBorder="1" applyAlignment="1">
      <alignment horizontal="left" wrapText="1"/>
    </xf>
    <xf numFmtId="49" fontId="4" fillId="17" borderId="0" xfId="0" applyNumberFormat="1" applyFont="1" applyFill="1" applyBorder="1" applyAlignment="1">
      <alignment wrapText="1"/>
    </xf>
    <xf numFmtId="49" fontId="4" fillId="17" borderId="66" xfId="0" applyNumberFormat="1" applyFont="1" applyFill="1" applyBorder="1" applyAlignment="1">
      <alignment wrapText="1"/>
    </xf>
    <xf numFmtId="0" fontId="7" fillId="0" borderId="84" xfId="0" applyNumberFormat="1" applyFont="1" applyBorder="1" applyAlignment="1">
      <alignment horizontal="center"/>
    </xf>
    <xf numFmtId="0" fontId="7" fillId="0" borderId="78" xfId="0" applyNumberFormat="1" applyFont="1" applyBorder="1" applyAlignment="1">
      <alignment horizontal="center"/>
    </xf>
    <xf numFmtId="0" fontId="12" fillId="17" borderId="59" xfId="0" applyNumberFormat="1" applyFont="1" applyFill="1" applyBorder="1"/>
    <xf numFmtId="0" fontId="12" fillId="17" borderId="34" xfId="0" applyNumberFormat="1" applyFont="1" applyFill="1" applyBorder="1"/>
    <xf numFmtId="0" fontId="12" fillId="17" borderId="12" xfId="0" applyNumberFormat="1" applyFont="1" applyFill="1" applyBorder="1"/>
    <xf numFmtId="49" fontId="8" fillId="17" borderId="12" xfId="0" applyNumberFormat="1" applyFont="1" applyFill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/>
    <xf numFmtId="49" fontId="8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wrapText="1"/>
    </xf>
    <xf numFmtId="49" fontId="8" fillId="0" borderId="34" xfId="0" applyNumberFormat="1" applyFont="1" applyBorder="1" applyAlignment="1">
      <alignment wrapText="1"/>
    </xf>
    <xf numFmtId="49" fontId="8" fillId="0" borderId="34" xfId="0" applyNumberFormat="1" applyFont="1" applyBorder="1" applyAlignment="1">
      <alignment horizontal="left" wrapText="1"/>
    </xf>
    <xf numFmtId="0" fontId="8" fillId="0" borderId="34" xfId="0" applyNumberFormat="1" applyFont="1" applyBorder="1" applyAlignment="1">
      <alignment horizontal="left" wrapText="1"/>
    </xf>
    <xf numFmtId="0" fontId="8" fillId="0" borderId="34" xfId="0" applyNumberFormat="1" applyFont="1" applyBorder="1" applyAlignment="1">
      <alignment horizontal="left"/>
    </xf>
    <xf numFmtId="0" fontId="4" fillId="0" borderId="7" xfId="0" applyNumberFormat="1" applyFont="1" applyFill="1" applyBorder="1" applyAlignment="1">
      <alignment horizontal="center"/>
    </xf>
    <xf numFmtId="0" fontId="4" fillId="0" borderId="57" xfId="0" applyNumberFormat="1" applyFont="1" applyFill="1" applyBorder="1" applyAlignment="1">
      <alignment horizontal="center"/>
    </xf>
    <xf numFmtId="0" fontId="5" fillId="0" borderId="14" xfId="0" applyNumberFormat="1" applyFont="1" applyBorder="1" applyAlignment="1">
      <alignment horizontal="center" vertical="center" textRotation="90" wrapText="1"/>
    </xf>
    <xf numFmtId="0" fontId="4" fillId="0" borderId="0" xfId="0" applyNumberFormat="1" applyFont="1" applyAlignment="1">
      <alignment horizontal="center" vertical="center" wrapText="1"/>
    </xf>
    <xf numFmtId="0" fontId="4" fillId="13" borderId="77" xfId="0" applyNumberFormat="1" applyFont="1" applyFill="1" applyBorder="1" applyAlignment="1">
      <alignment horizontal="center"/>
    </xf>
    <xf numFmtId="0" fontId="4" fillId="13" borderId="66" xfId="0" applyNumberFormat="1" applyFont="1" applyFill="1" applyBorder="1" applyAlignment="1">
      <alignment horizontal="center"/>
    </xf>
    <xf numFmtId="0" fontId="4" fillId="19" borderId="77" xfId="0" applyNumberFormat="1" applyFont="1" applyFill="1" applyBorder="1" applyAlignment="1">
      <alignment horizontal="center"/>
    </xf>
    <xf numFmtId="0" fontId="4" fillId="19" borderId="66" xfId="0" applyNumberFormat="1" applyFont="1" applyFill="1" applyBorder="1" applyAlignment="1">
      <alignment horizontal="center"/>
    </xf>
    <xf numFmtId="0" fontId="4" fillId="0" borderId="15" xfId="0" applyNumberFormat="1" applyFont="1" applyBorder="1" applyAlignment="1">
      <alignment vertical="center" textRotation="90"/>
    </xf>
    <xf numFmtId="0" fontId="4" fillId="0" borderId="65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5" fillId="5" borderId="55" xfId="0" applyNumberFormat="1" applyFont="1" applyFill="1" applyBorder="1" applyAlignment="1">
      <alignment vertical="center" textRotation="90"/>
    </xf>
    <xf numFmtId="0" fontId="5" fillId="12" borderId="15" xfId="0" applyNumberFormat="1" applyFont="1" applyFill="1" applyBorder="1" applyAlignment="1">
      <alignment vertical="center" textRotation="90"/>
    </xf>
    <xf numFmtId="0" fontId="5" fillId="0" borderId="15" xfId="0" applyNumberFormat="1" applyFont="1" applyBorder="1" applyAlignment="1">
      <alignment vertical="center" textRotation="90"/>
    </xf>
    <xf numFmtId="0" fontId="5" fillId="13" borderId="15" xfId="0" applyNumberFormat="1" applyFont="1" applyFill="1" applyBorder="1" applyAlignment="1">
      <alignment vertical="center" textRotation="90"/>
    </xf>
    <xf numFmtId="0" fontId="5" fillId="14" borderId="15" xfId="0" applyNumberFormat="1" applyFont="1" applyFill="1" applyBorder="1" applyAlignment="1">
      <alignment vertical="center" textRotation="90"/>
    </xf>
    <xf numFmtId="0" fontId="5" fillId="0" borderId="48" xfId="0" applyNumberFormat="1" applyFont="1" applyBorder="1" applyAlignment="1">
      <alignment vertical="center" textRotation="90" wrapText="1"/>
    </xf>
    <xf numFmtId="0" fontId="5" fillId="0" borderId="55" xfId="0" applyNumberFormat="1" applyFont="1" applyBorder="1" applyAlignment="1">
      <alignment vertical="center" textRotation="90"/>
    </xf>
    <xf numFmtId="0" fontId="5" fillId="17" borderId="15" xfId="0" applyNumberFormat="1" applyFont="1" applyFill="1" applyBorder="1" applyAlignment="1">
      <alignment vertical="center" textRotation="90" wrapText="1"/>
    </xf>
    <xf numFmtId="0" fontId="5" fillId="0" borderId="15" xfId="0" applyNumberFormat="1" applyFont="1" applyBorder="1" applyAlignment="1">
      <alignment vertical="center" textRotation="90" wrapText="1"/>
    </xf>
    <xf numFmtId="0" fontId="5" fillId="0" borderId="15" xfId="0" applyNumberFormat="1" applyFont="1" applyFill="1" applyBorder="1" applyAlignment="1">
      <alignment vertical="center" textRotation="90" wrapText="1"/>
    </xf>
    <xf numFmtId="0" fontId="5" fillId="6" borderId="15" xfId="0" applyNumberFormat="1" applyFont="1" applyFill="1" applyBorder="1" applyAlignment="1">
      <alignment vertical="center" textRotation="90" wrapText="1"/>
    </xf>
    <xf numFmtId="0" fontId="5" fillId="8" borderId="15" xfId="0" applyNumberFormat="1" applyFont="1" applyFill="1" applyBorder="1" applyAlignment="1">
      <alignment vertical="center" textRotation="90" wrapText="1"/>
    </xf>
    <xf numFmtId="0" fontId="5" fillId="7" borderId="15" xfId="0" applyNumberFormat="1" applyFont="1" applyFill="1" applyBorder="1" applyAlignment="1">
      <alignment vertical="center" textRotation="90" wrapText="1"/>
    </xf>
    <xf numFmtId="0" fontId="4" fillId="0" borderId="18" xfId="0" applyNumberFormat="1" applyFont="1" applyBorder="1" applyAlignment="1">
      <alignment vertical="center" textRotation="90"/>
    </xf>
    <xf numFmtId="0" fontId="4" fillId="0" borderId="8" xfId="0" applyNumberFormat="1" applyFont="1" applyBorder="1" applyAlignment="1">
      <alignment vertical="center" wrapText="1"/>
    </xf>
    <xf numFmtId="0" fontId="4" fillId="0" borderId="53" xfId="0" applyNumberFormat="1" applyFont="1" applyBorder="1" applyAlignment="1">
      <alignment vertical="center" wrapText="1"/>
    </xf>
    <xf numFmtId="49" fontId="8" fillId="0" borderId="39" xfId="0" applyNumberFormat="1" applyFont="1" applyBorder="1" applyAlignment="1">
      <alignment vertical="center" wrapText="1"/>
    </xf>
    <xf numFmtId="49" fontId="4" fillId="8" borderId="65" xfId="0" applyNumberFormat="1" applyFont="1" applyFill="1" applyBorder="1" applyAlignment="1">
      <alignment wrapText="1"/>
    </xf>
    <xf numFmtId="49" fontId="4" fillId="8" borderId="0" xfId="0" applyNumberFormat="1" applyFont="1" applyFill="1" applyBorder="1" applyAlignment="1">
      <alignment wrapText="1"/>
    </xf>
    <xf numFmtId="0" fontId="13" fillId="16" borderId="106" xfId="0" applyFont="1" applyFill="1" applyBorder="1" applyAlignment="1">
      <alignment horizontal="left"/>
    </xf>
    <xf numFmtId="0" fontId="15" fillId="16" borderId="107" xfId="0" applyFont="1" applyFill="1" applyBorder="1" applyAlignment="1">
      <alignment horizontal="left"/>
    </xf>
    <xf numFmtId="0" fontId="15" fillId="16" borderId="108" xfId="0" applyFont="1" applyFill="1" applyBorder="1" applyAlignment="1">
      <alignment horizontal="left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8" fillId="0" borderId="42" xfId="0" applyNumberFormat="1" applyFont="1" applyBorder="1" applyAlignment="1">
      <alignment horizontal="left"/>
    </xf>
    <xf numFmtId="0" fontId="8" fillId="0" borderId="21" xfId="0" applyNumberFormat="1" applyFont="1" applyBorder="1" applyAlignment="1">
      <alignment horizontal="left"/>
    </xf>
    <xf numFmtId="0" fontId="8" fillId="0" borderId="43" xfId="0" applyNumberFormat="1" applyFont="1" applyBorder="1" applyAlignment="1">
      <alignment horizontal="left"/>
    </xf>
    <xf numFmtId="49" fontId="4" fillId="5" borderId="42" xfId="0" applyNumberFormat="1" applyFont="1" applyFill="1" applyBorder="1" applyAlignment="1">
      <alignment horizontal="left" wrapText="1"/>
    </xf>
    <xf numFmtId="49" fontId="4" fillId="5" borderId="21" xfId="0" applyNumberFormat="1" applyFont="1" applyFill="1" applyBorder="1" applyAlignment="1">
      <alignment horizontal="left" wrapText="1"/>
    </xf>
    <xf numFmtId="0" fontId="4" fillId="20" borderId="77" xfId="0" applyNumberFormat="1" applyFont="1" applyFill="1" applyBorder="1" applyAlignment="1">
      <alignment horizontal="center"/>
    </xf>
    <xf numFmtId="0" fontId="4" fillId="20" borderId="66" xfId="0" applyNumberFormat="1" applyFont="1" applyFill="1" applyBorder="1" applyAlignment="1">
      <alignment horizontal="center"/>
    </xf>
    <xf numFmtId="0" fontId="1" fillId="20" borderId="0" xfId="0" applyNumberFormat="1" applyFont="1" applyFill="1"/>
    <xf numFmtId="0" fontId="8" fillId="20" borderId="35" xfId="0" applyNumberFormat="1" applyFont="1" applyFill="1" applyBorder="1" applyAlignment="1">
      <alignment horizontal="center" wrapText="1"/>
    </xf>
    <xf numFmtId="49" fontId="4" fillId="20" borderId="41" xfId="0" applyNumberFormat="1" applyFont="1" applyFill="1" applyBorder="1" applyAlignment="1">
      <alignment horizontal="center" wrapText="1"/>
    </xf>
    <xf numFmtId="49" fontId="8" fillId="20" borderId="39" xfId="0" applyNumberFormat="1" applyFont="1" applyFill="1" applyBorder="1" applyAlignment="1">
      <alignment horizontal="center" wrapText="1"/>
    </xf>
    <xf numFmtId="49" fontId="4" fillId="20" borderId="14" xfId="0" applyNumberFormat="1" applyFont="1" applyFill="1" applyBorder="1" applyAlignment="1">
      <alignment horizontal="center" wrapText="1"/>
    </xf>
    <xf numFmtId="49" fontId="8" fillId="20" borderId="14" xfId="0" applyNumberFormat="1" applyFont="1" applyFill="1" applyBorder="1" applyAlignment="1">
      <alignment horizontal="center" wrapText="1"/>
    </xf>
    <xf numFmtId="49" fontId="8" fillId="20" borderId="14" xfId="0" applyNumberFormat="1" applyFont="1" applyFill="1" applyBorder="1" applyAlignment="1">
      <alignment wrapText="1"/>
    </xf>
    <xf numFmtId="49" fontId="8" fillId="20" borderId="34" xfId="0" applyNumberFormat="1" applyFont="1" applyFill="1" applyBorder="1" applyAlignment="1">
      <alignment horizontal="center" vertical="center" wrapText="1"/>
    </xf>
    <xf numFmtId="49" fontId="4" fillId="20" borderId="23" xfId="0" applyNumberFormat="1" applyFont="1" applyFill="1" applyBorder="1" applyAlignment="1">
      <alignment horizontal="center" wrapText="1"/>
    </xf>
    <xf numFmtId="49" fontId="8" fillId="20" borderId="34" xfId="0" applyNumberFormat="1" applyFont="1" applyFill="1" applyBorder="1" applyAlignment="1">
      <alignment horizontal="center" wrapText="1"/>
    </xf>
    <xf numFmtId="49" fontId="4" fillId="20" borderId="34" xfId="0" applyNumberFormat="1" applyFont="1" applyFill="1" applyBorder="1" applyAlignment="1">
      <alignment horizontal="center" wrapText="1"/>
    </xf>
    <xf numFmtId="49" fontId="4" fillId="20" borderId="27" xfId="0" applyNumberFormat="1" applyFont="1" applyFill="1" applyBorder="1" applyAlignment="1">
      <alignment horizontal="center" wrapText="1"/>
    </xf>
    <xf numFmtId="49" fontId="4" fillId="20" borderId="59" xfId="0" applyNumberFormat="1" applyFont="1" applyFill="1" applyBorder="1" applyAlignment="1">
      <alignment horizontal="center" wrapText="1"/>
    </xf>
    <xf numFmtId="49" fontId="4" fillId="20" borderId="12" xfId="0" applyNumberFormat="1" applyFont="1" applyFill="1" applyBorder="1" applyAlignment="1">
      <alignment horizontal="center" wrapText="1"/>
    </xf>
    <xf numFmtId="49" fontId="4" fillId="20" borderId="24" xfId="0" applyNumberFormat="1" applyFont="1" applyFill="1" applyBorder="1" applyAlignment="1">
      <alignment horizontal="center" wrapText="1"/>
    </xf>
    <xf numFmtId="49" fontId="12" fillId="20" borderId="34" xfId="0" applyNumberFormat="1" applyFont="1" applyFill="1" applyBorder="1" applyAlignment="1">
      <alignment horizontal="center" wrapText="1"/>
    </xf>
    <xf numFmtId="0" fontId="4" fillId="16" borderId="77" xfId="0" applyNumberFormat="1" applyFont="1" applyFill="1" applyBorder="1" applyAlignment="1">
      <alignment horizontal="center"/>
    </xf>
    <xf numFmtId="0" fontId="7" fillId="16" borderId="77" xfId="0" applyNumberFormat="1" applyFont="1" applyFill="1" applyBorder="1" applyAlignment="1">
      <alignment horizontal="center"/>
    </xf>
    <xf numFmtId="0" fontId="5" fillId="0" borderId="65" xfId="0" applyNumberFormat="1" applyFont="1" applyBorder="1" applyAlignment="1">
      <alignment horizontal="center" vertical="center" textRotation="90" wrapText="1"/>
    </xf>
    <xf numFmtId="0" fontId="12" fillId="5" borderId="77" xfId="0" applyNumberFormat="1" applyFont="1" applyFill="1" applyBorder="1" applyAlignment="1">
      <alignment horizontal="center"/>
    </xf>
    <xf numFmtId="0" fontId="2" fillId="0" borderId="77" xfId="0" applyNumberFormat="1" applyFont="1" applyBorder="1" applyAlignment="1">
      <alignment horizontal="center"/>
    </xf>
    <xf numFmtId="0" fontId="12" fillId="5" borderId="66" xfId="0" applyNumberFormat="1" applyFont="1" applyFill="1" applyBorder="1" applyAlignment="1">
      <alignment horizontal="center"/>
    </xf>
    <xf numFmtId="0" fontId="2" fillId="0" borderId="66" xfId="0" applyNumberFormat="1" applyFont="1" applyBorder="1" applyAlignment="1">
      <alignment horizontal="center"/>
    </xf>
    <xf numFmtId="0" fontId="13" fillId="2" borderId="77" xfId="0" applyNumberFormat="1" applyFont="1" applyFill="1" applyBorder="1" applyAlignment="1">
      <alignment horizontal="center"/>
    </xf>
    <xf numFmtId="0" fontId="13" fillId="0" borderId="77" xfId="0" applyNumberFormat="1" applyFont="1" applyBorder="1" applyAlignment="1">
      <alignment horizontal="center"/>
    </xf>
    <xf numFmtId="0" fontId="13" fillId="6" borderId="77" xfId="0" applyNumberFormat="1" applyFont="1" applyFill="1" applyBorder="1" applyAlignment="1">
      <alignment horizontal="center"/>
    </xf>
    <xf numFmtId="0" fontId="13" fillId="8" borderId="77" xfId="0" applyNumberFormat="1" applyFont="1" applyFill="1" applyBorder="1" applyAlignment="1">
      <alignment horizontal="center"/>
    </xf>
    <xf numFmtId="0" fontId="13" fillId="2" borderId="66" xfId="0" applyNumberFormat="1" applyFont="1" applyFill="1" applyBorder="1" applyAlignment="1">
      <alignment horizontal="center"/>
    </xf>
    <xf numFmtId="0" fontId="13" fillId="0" borderId="66" xfId="0" applyNumberFormat="1" applyFont="1" applyBorder="1" applyAlignment="1">
      <alignment horizontal="center"/>
    </xf>
    <xf numFmtId="0" fontId="13" fillId="6" borderId="66" xfId="0" applyNumberFormat="1" applyFont="1" applyFill="1" applyBorder="1" applyAlignment="1">
      <alignment horizontal="center"/>
    </xf>
    <xf numFmtId="0" fontId="13" fillId="8" borderId="66" xfId="0" applyNumberFormat="1" applyFont="1" applyFill="1" applyBorder="1" applyAlignment="1">
      <alignment horizontal="center"/>
    </xf>
    <xf numFmtId="0" fontId="13" fillId="5" borderId="55" xfId="0" applyNumberFormat="1" applyFont="1" applyFill="1" applyBorder="1" applyAlignment="1">
      <alignment horizontal="center" wrapText="1"/>
    </xf>
    <xf numFmtId="0" fontId="13" fillId="5" borderId="26" xfId="0" applyNumberFormat="1" applyFont="1" applyFill="1" applyBorder="1" applyAlignment="1">
      <alignment horizontal="center" wrapText="1"/>
    </xf>
    <xf numFmtId="0" fontId="13" fillId="5" borderId="27" xfId="0" applyNumberFormat="1" applyFont="1" applyFill="1" applyBorder="1" applyAlignment="1">
      <alignment horizontal="center"/>
    </xf>
    <xf numFmtId="0" fontId="13" fillId="5" borderId="55" xfId="0" applyNumberFormat="1" applyFont="1" applyFill="1" applyBorder="1" applyAlignment="1">
      <alignment horizontal="center"/>
    </xf>
    <xf numFmtId="0" fontId="13" fillId="5" borderId="66" xfId="0" applyNumberFormat="1" applyFont="1" applyFill="1" applyBorder="1" applyAlignment="1">
      <alignment horizontal="center"/>
    </xf>
    <xf numFmtId="0" fontId="13" fillId="9" borderId="58" xfId="0" applyNumberFormat="1" applyFont="1" applyFill="1" applyBorder="1" applyAlignment="1">
      <alignment horizontal="center"/>
    </xf>
    <xf numFmtId="0" fontId="13" fillId="9" borderId="66" xfId="0" applyNumberFormat="1" applyFont="1" applyFill="1" applyBorder="1" applyAlignment="1">
      <alignment horizontal="center"/>
    </xf>
    <xf numFmtId="0" fontId="12" fillId="5" borderId="14" xfId="0" applyNumberFormat="1" applyFont="1" applyFill="1" applyBorder="1" applyAlignment="1">
      <alignment horizontal="center"/>
    </xf>
    <xf numFmtId="0" fontId="12" fillId="5" borderId="17" xfId="0" applyNumberFormat="1" applyFont="1" applyFill="1" applyBorder="1" applyAlignment="1">
      <alignment horizontal="center"/>
    </xf>
    <xf numFmtId="0" fontId="12" fillId="0" borderId="32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/>
    </xf>
    <xf numFmtId="0" fontId="12" fillId="0" borderId="31" xfId="0" applyNumberFormat="1" applyFont="1" applyBorder="1" applyAlignment="1">
      <alignment horizontal="center"/>
    </xf>
    <xf numFmtId="0" fontId="12" fillId="4" borderId="66" xfId="0" applyNumberFormat="1" applyFont="1" applyFill="1" applyBorder="1" applyAlignment="1">
      <alignment horizontal="center"/>
    </xf>
    <xf numFmtId="0" fontId="12" fillId="17" borderId="34" xfId="0" applyNumberFormat="1" applyFont="1" applyFill="1" applyBorder="1" applyAlignment="1">
      <alignment horizontal="center"/>
    </xf>
    <xf numFmtId="0" fontId="12" fillId="17" borderId="14" xfId="0" applyNumberFormat="1" applyFont="1" applyFill="1" applyBorder="1" applyAlignment="1">
      <alignment horizontal="center"/>
    </xf>
    <xf numFmtId="0" fontId="12" fillId="4" borderId="14" xfId="0" applyNumberFormat="1" applyFont="1" applyFill="1" applyBorder="1" applyAlignment="1">
      <alignment horizontal="center"/>
    </xf>
    <xf numFmtId="0" fontId="16" fillId="0" borderId="39" xfId="0" applyNumberFormat="1" applyFont="1" applyBorder="1" applyAlignment="1">
      <alignment horizontal="center"/>
    </xf>
    <xf numFmtId="0" fontId="12" fillId="6" borderId="39" xfId="0" applyNumberFormat="1" applyFont="1" applyFill="1" applyBorder="1" applyAlignment="1">
      <alignment horizontal="center"/>
    </xf>
    <xf numFmtId="0" fontId="12" fillId="8" borderId="39" xfId="0" applyNumberFormat="1" applyFont="1" applyFill="1" applyBorder="1" applyAlignment="1">
      <alignment horizontal="center"/>
    </xf>
    <xf numFmtId="0" fontId="12" fillId="8" borderId="44" xfId="0" applyNumberFormat="1" applyFont="1" applyFill="1" applyBorder="1" applyAlignment="1">
      <alignment horizontal="center"/>
    </xf>
    <xf numFmtId="0" fontId="12" fillId="2" borderId="14" xfId="0" applyNumberFormat="1" applyFont="1" applyFill="1" applyBorder="1" applyAlignment="1">
      <alignment horizontal="center"/>
    </xf>
    <xf numFmtId="0" fontId="12" fillId="6" borderId="14" xfId="0" applyNumberFormat="1" applyFont="1" applyFill="1" applyBorder="1" applyAlignment="1">
      <alignment horizontal="center"/>
    </xf>
    <xf numFmtId="0" fontId="12" fillId="8" borderId="14" xfId="0" applyNumberFormat="1" applyFont="1" applyFill="1" applyBorder="1" applyAlignment="1">
      <alignment horizontal="center"/>
    </xf>
    <xf numFmtId="0" fontId="12" fillId="8" borderId="31" xfId="0" applyNumberFormat="1" applyFont="1" applyFill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61" xfId="0" applyNumberFormat="1" applyFont="1" applyBorder="1" applyAlignment="1">
      <alignment horizontal="center"/>
    </xf>
    <xf numFmtId="0" fontId="12" fillId="0" borderId="39" xfId="0" applyNumberFormat="1" applyFont="1" applyBorder="1" applyAlignment="1">
      <alignment horizontal="center"/>
    </xf>
    <xf numFmtId="0" fontId="12" fillId="8" borderId="13" xfId="0" applyNumberFormat="1" applyFont="1" applyFill="1" applyBorder="1" applyAlignment="1">
      <alignment horizontal="center"/>
    </xf>
    <xf numFmtId="0" fontId="12" fillId="8" borderId="40" xfId="0" applyNumberFormat="1" applyFont="1" applyFill="1" applyBorder="1" applyAlignment="1">
      <alignment horizontal="center"/>
    </xf>
    <xf numFmtId="0" fontId="13" fillId="5" borderId="38" xfId="0" applyNumberFormat="1" applyFont="1" applyFill="1" applyBorder="1" applyAlignment="1">
      <alignment horizontal="center" wrapText="1"/>
    </xf>
    <xf numFmtId="0" fontId="13" fillId="5" borderId="14" xfId="0" applyNumberFormat="1" applyFont="1" applyFill="1" applyBorder="1" applyAlignment="1">
      <alignment horizontal="center"/>
    </xf>
    <xf numFmtId="0" fontId="13" fillId="5" borderId="17" xfId="0" applyNumberFormat="1" applyFont="1" applyFill="1" applyBorder="1" applyAlignment="1">
      <alignment horizontal="center"/>
    </xf>
    <xf numFmtId="0" fontId="13" fillId="5" borderId="43" xfId="0" applyNumberFormat="1" applyFont="1" applyFill="1" applyBorder="1" applyAlignment="1">
      <alignment horizontal="center" wrapText="1"/>
    </xf>
    <xf numFmtId="0" fontId="13" fillId="5" borderId="42" xfId="0" applyNumberFormat="1" applyFont="1" applyFill="1" applyBorder="1" applyAlignment="1">
      <alignment horizontal="center" wrapText="1"/>
    </xf>
    <xf numFmtId="0" fontId="13" fillId="5" borderId="66" xfId="0" applyNumberFormat="1" applyFont="1" applyFill="1" applyBorder="1" applyAlignment="1">
      <alignment horizontal="center" wrapText="1"/>
    </xf>
    <xf numFmtId="0" fontId="13" fillId="9" borderId="38" xfId="0" applyNumberFormat="1" applyFont="1" applyFill="1" applyBorder="1" applyAlignment="1">
      <alignment horizontal="center" wrapText="1"/>
    </xf>
    <xf numFmtId="49" fontId="12" fillId="0" borderId="44" xfId="0" applyNumberFormat="1" applyFont="1" applyBorder="1" applyAlignment="1">
      <alignment horizontal="center"/>
    </xf>
    <xf numFmtId="0" fontId="13" fillId="4" borderId="66" xfId="0" applyNumberFormat="1" applyFont="1" applyFill="1" applyBorder="1" applyAlignment="1">
      <alignment horizontal="center"/>
    </xf>
    <xf numFmtId="0" fontId="13" fillId="17" borderId="59" xfId="0" applyNumberFormat="1" applyFont="1" applyFill="1" applyBorder="1" applyAlignment="1">
      <alignment horizontal="center"/>
    </xf>
    <xf numFmtId="0" fontId="13" fillId="17" borderId="39" xfId="0" applyNumberFormat="1" applyFont="1" applyFill="1" applyBorder="1" applyAlignment="1">
      <alignment horizontal="center"/>
    </xf>
    <xf numFmtId="0" fontId="13" fillId="4" borderId="39" xfId="0" applyNumberFormat="1" applyFont="1" applyFill="1" applyBorder="1" applyAlignment="1">
      <alignment horizontal="center"/>
    </xf>
    <xf numFmtId="0" fontId="12" fillId="2" borderId="39" xfId="0" applyNumberFormat="1" applyFont="1" applyFill="1" applyBorder="1" applyAlignment="1">
      <alignment horizontal="center"/>
    </xf>
    <xf numFmtId="0" fontId="12" fillId="6" borderId="47" xfId="0" applyNumberFormat="1" applyFont="1" applyFill="1" applyBorder="1" applyAlignment="1">
      <alignment horizontal="center"/>
    </xf>
    <xf numFmtId="0" fontId="12" fillId="6" borderId="29" xfId="0" applyNumberFormat="1" applyFont="1" applyFill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0" fontId="13" fillId="17" borderId="34" xfId="0" applyNumberFormat="1" applyFont="1" applyFill="1" applyBorder="1" applyAlignment="1">
      <alignment horizontal="center"/>
    </xf>
    <xf numFmtId="0" fontId="13" fillId="17" borderId="14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2" fillId="6" borderId="32" xfId="0" applyNumberFormat="1" applyFont="1" applyFill="1" applyBorder="1" applyAlignment="1">
      <alignment horizontal="center"/>
    </xf>
    <xf numFmtId="49" fontId="12" fillId="6" borderId="14" xfId="0" applyNumberFormat="1" applyFont="1" applyFill="1" applyBorder="1" applyAlignment="1">
      <alignment horizontal="center"/>
    </xf>
    <xf numFmtId="49" fontId="12" fillId="8" borderId="14" xfId="0" applyNumberFormat="1" applyFont="1" applyFill="1" applyBorder="1" applyAlignment="1">
      <alignment horizontal="center"/>
    </xf>
    <xf numFmtId="49" fontId="12" fillId="6" borderId="32" xfId="0" applyNumberFormat="1" applyFont="1" applyFill="1" applyBorder="1" applyAlignment="1">
      <alignment horizontal="center"/>
    </xf>
    <xf numFmtId="49" fontId="12" fillId="8" borderId="31" xfId="0" applyNumberFormat="1" applyFont="1" applyFill="1" applyBorder="1" applyAlignment="1">
      <alignment horizontal="center"/>
    </xf>
    <xf numFmtId="49" fontId="13" fillId="5" borderId="48" xfId="0" applyNumberFormat="1" applyFont="1" applyFill="1" applyBorder="1" applyAlignment="1">
      <alignment horizontal="center" wrapText="1"/>
    </xf>
    <xf numFmtId="49" fontId="13" fillId="5" borderId="65" xfId="0" applyNumberFormat="1" applyFont="1" applyFill="1" applyBorder="1" applyAlignment="1">
      <alignment horizontal="center" wrapText="1"/>
    </xf>
    <xf numFmtId="49" fontId="13" fillId="5" borderId="66" xfId="0" applyNumberFormat="1" applyFont="1" applyFill="1" applyBorder="1" applyAlignment="1">
      <alignment horizontal="center" wrapText="1"/>
    </xf>
    <xf numFmtId="49" fontId="13" fillId="5" borderId="27" xfId="0" applyNumberFormat="1" applyFont="1" applyFill="1" applyBorder="1" applyAlignment="1">
      <alignment horizontal="center" wrapText="1"/>
    </xf>
    <xf numFmtId="0" fontId="13" fillId="10" borderId="48" xfId="0" applyNumberFormat="1" applyFont="1" applyFill="1" applyBorder="1" applyAlignment="1">
      <alignment horizontal="center" wrapText="1"/>
    </xf>
    <xf numFmtId="0" fontId="13" fillId="5" borderId="38" xfId="0" applyNumberFormat="1" applyFont="1" applyFill="1" applyBorder="1" applyAlignment="1">
      <alignment horizontal="center"/>
    </xf>
    <xf numFmtId="0" fontId="13" fillId="5" borderId="43" xfId="0" applyNumberFormat="1" applyFont="1" applyFill="1" applyBorder="1" applyAlignment="1">
      <alignment horizontal="center"/>
    </xf>
    <xf numFmtId="49" fontId="13" fillId="5" borderId="38" xfId="0" applyNumberFormat="1" applyFont="1" applyFill="1" applyBorder="1" applyAlignment="1">
      <alignment horizontal="center"/>
    </xf>
    <xf numFmtId="0" fontId="13" fillId="5" borderId="42" xfId="0" applyNumberFormat="1" applyFont="1" applyFill="1" applyBorder="1" applyAlignment="1">
      <alignment horizontal="center"/>
    </xf>
    <xf numFmtId="0" fontId="13" fillId="10" borderId="38" xfId="0" applyNumberFormat="1" applyFont="1" applyFill="1" applyBorder="1" applyAlignment="1">
      <alignment horizontal="center"/>
    </xf>
    <xf numFmtId="49" fontId="12" fillId="0" borderId="39" xfId="0" applyNumberFormat="1" applyFont="1" applyBorder="1" applyAlignment="1">
      <alignment horizontal="center"/>
    </xf>
    <xf numFmtId="0" fontId="12" fillId="17" borderId="59" xfId="0" applyNumberFormat="1" applyFont="1" applyFill="1" applyBorder="1" applyAlignment="1">
      <alignment horizontal="center"/>
    </xf>
    <xf numFmtId="0" fontId="12" fillId="17" borderId="39" xfId="0" applyNumberFormat="1" applyFont="1" applyFill="1" applyBorder="1" applyAlignment="1">
      <alignment horizontal="center"/>
    </xf>
    <xf numFmtId="0" fontId="12" fillId="4" borderId="39" xfId="0" applyNumberFormat="1" applyFont="1" applyFill="1" applyBorder="1" applyAlignment="1">
      <alignment horizontal="center"/>
    </xf>
    <xf numFmtId="49" fontId="12" fillId="6" borderId="46" xfId="0" applyNumberFormat="1" applyFont="1" applyFill="1" applyBorder="1" applyAlignment="1">
      <alignment horizontal="center"/>
    </xf>
    <xf numFmtId="49" fontId="12" fillId="6" borderId="39" xfId="0" applyNumberFormat="1" applyFont="1" applyFill="1" applyBorder="1" applyAlignment="1">
      <alignment horizontal="center"/>
    </xf>
    <xf numFmtId="49" fontId="13" fillId="5" borderId="14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17" borderId="14" xfId="0" applyNumberFormat="1" applyFont="1" applyFill="1" applyBorder="1" applyAlignment="1">
      <alignment horizontal="center"/>
    </xf>
    <xf numFmtId="0" fontId="13" fillId="2" borderId="14" xfId="0" applyNumberFormat="1" applyFont="1" applyFill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6" borderId="32" xfId="0" applyNumberFormat="1" applyFont="1" applyFill="1" applyBorder="1" applyAlignment="1">
      <alignment horizontal="center"/>
    </xf>
    <xf numFmtId="0" fontId="13" fillId="6" borderId="14" xfId="0" applyNumberFormat="1" applyFont="1" applyFill="1" applyBorder="1" applyAlignment="1">
      <alignment horizontal="center"/>
    </xf>
    <xf numFmtId="49" fontId="13" fillId="6" borderId="14" xfId="0" applyNumberFormat="1" applyFont="1" applyFill="1" applyBorder="1" applyAlignment="1">
      <alignment horizontal="center"/>
    </xf>
    <xf numFmtId="49" fontId="13" fillId="8" borderId="14" xfId="0" applyNumberFormat="1" applyFont="1" applyFill="1" applyBorder="1" applyAlignment="1">
      <alignment horizontal="center"/>
    </xf>
    <xf numFmtId="49" fontId="13" fillId="8" borderId="31" xfId="0" applyNumberFormat="1" applyFont="1" applyFill="1" applyBorder="1" applyAlignment="1">
      <alignment horizontal="center"/>
    </xf>
    <xf numFmtId="49" fontId="12" fillId="5" borderId="14" xfId="0" applyNumberFormat="1" applyFont="1" applyFill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9" borderId="51" xfId="0" applyNumberFormat="1" applyFont="1" applyFill="1" applyBorder="1" applyAlignment="1">
      <alignment horizontal="center"/>
    </xf>
    <xf numFmtId="0" fontId="12" fillId="6" borderId="46" xfId="0" applyNumberFormat="1" applyFont="1" applyFill="1" applyBorder="1" applyAlignment="1">
      <alignment horizontal="center"/>
    </xf>
    <xf numFmtId="0" fontId="13" fillId="6" borderId="32" xfId="0" applyNumberFormat="1" applyFont="1" applyFill="1" applyBorder="1" applyAlignment="1">
      <alignment horizontal="center"/>
    </xf>
    <xf numFmtId="0" fontId="13" fillId="8" borderId="14" xfId="0" applyNumberFormat="1" applyFont="1" applyFill="1" applyBorder="1" applyAlignment="1">
      <alignment horizontal="center"/>
    </xf>
    <xf numFmtId="0" fontId="12" fillId="8" borderId="31" xfId="0" applyNumberFormat="1" applyFont="1" applyFill="1" applyBorder="1" applyAlignment="1">
      <alignment horizontal="center" wrapText="1"/>
    </xf>
    <xf numFmtId="0" fontId="13" fillId="8" borderId="14" xfId="0" applyNumberFormat="1" applyFont="1" applyFill="1" applyBorder="1" applyAlignment="1">
      <alignment horizontal="center" wrapText="1"/>
    </xf>
    <xf numFmtId="0" fontId="12" fillId="8" borderId="14" xfId="0" applyNumberFormat="1" applyFont="1" applyFill="1" applyBorder="1" applyAlignment="1">
      <alignment horizontal="center" wrapText="1"/>
    </xf>
    <xf numFmtId="0" fontId="12" fillId="8" borderId="24" xfId="0" applyNumberFormat="1" applyFont="1" applyFill="1" applyBorder="1" applyAlignment="1">
      <alignment horizontal="center"/>
    </xf>
    <xf numFmtId="0" fontId="13" fillId="4" borderId="24" xfId="0" applyNumberFormat="1" applyFont="1" applyFill="1" applyBorder="1" applyAlignment="1">
      <alignment horizontal="center"/>
    </xf>
    <xf numFmtId="0" fontId="13" fillId="17" borderId="55" xfId="0" applyNumberFormat="1" applyFont="1" applyFill="1" applyBorder="1" applyAlignment="1">
      <alignment horizontal="center"/>
    </xf>
    <xf numFmtId="0" fontId="13" fillId="4" borderId="55" xfId="0" applyNumberFormat="1" applyFont="1" applyFill="1" applyBorder="1" applyAlignment="1">
      <alignment horizontal="center"/>
    </xf>
    <xf numFmtId="0" fontId="13" fillId="2" borderId="24" xfId="0" applyNumberFormat="1" applyFont="1" applyFill="1" applyBorder="1" applyAlignment="1">
      <alignment horizontal="center"/>
    </xf>
    <xf numFmtId="49" fontId="13" fillId="8" borderId="24" xfId="0" applyNumberFormat="1" applyFont="1" applyFill="1" applyBorder="1" applyAlignment="1">
      <alignment horizontal="center"/>
    </xf>
    <xf numFmtId="49" fontId="13" fillId="6" borderId="24" xfId="0" applyNumberFormat="1" applyFont="1" applyFill="1" applyBorder="1" applyAlignment="1">
      <alignment horizontal="center"/>
    </xf>
    <xf numFmtId="0" fontId="13" fillId="6" borderId="24" xfId="0" applyNumberFormat="1" applyFont="1" applyFill="1" applyBorder="1" applyAlignment="1">
      <alignment horizontal="center"/>
    </xf>
    <xf numFmtId="0" fontId="13" fillId="8" borderId="24" xfId="0" applyNumberFormat="1" applyFont="1" applyFill="1" applyBorder="1" applyAlignment="1">
      <alignment horizontal="center"/>
    </xf>
    <xf numFmtId="0" fontId="12" fillId="8" borderId="25" xfId="0" applyNumberFormat="1" applyFont="1" applyFill="1" applyBorder="1" applyAlignment="1">
      <alignment horizontal="center" wrapText="1"/>
    </xf>
    <xf numFmtId="0" fontId="13" fillId="10" borderId="14" xfId="0" applyNumberFormat="1" applyFont="1" applyFill="1" applyBorder="1" applyAlignment="1">
      <alignment horizontal="center"/>
    </xf>
    <xf numFmtId="49" fontId="12" fillId="8" borderId="39" xfId="0" applyNumberFormat="1" applyFont="1" applyFill="1" applyBorder="1" applyAlignment="1">
      <alignment horizontal="center"/>
    </xf>
    <xf numFmtId="49" fontId="12" fillId="8" borderId="44" xfId="0" applyNumberFormat="1" applyFont="1" applyFill="1" applyBorder="1" applyAlignment="1">
      <alignment horizontal="center" wrapText="1"/>
    </xf>
    <xf numFmtId="49" fontId="13" fillId="8" borderId="14" xfId="0" applyNumberFormat="1" applyFont="1" applyFill="1" applyBorder="1" applyAlignment="1">
      <alignment horizontal="center" wrapText="1"/>
    </xf>
    <xf numFmtId="0" fontId="13" fillId="5" borderId="49" xfId="0" applyNumberFormat="1" applyFont="1" applyFill="1" applyBorder="1" applyAlignment="1">
      <alignment horizontal="center"/>
    </xf>
    <xf numFmtId="0" fontId="13" fillId="11" borderId="49" xfId="0" applyNumberFormat="1" applyFont="1" applyFill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0" fontId="12" fillId="0" borderId="24" xfId="0" applyNumberFormat="1" applyFont="1" applyBorder="1" applyAlignment="1">
      <alignment horizontal="center"/>
    </xf>
    <xf numFmtId="0" fontId="12" fillId="6" borderId="27" xfId="0" applyNumberFormat="1" applyFont="1" applyFill="1" applyBorder="1" applyAlignment="1">
      <alignment horizontal="center"/>
    </xf>
    <xf numFmtId="0" fontId="12" fillId="6" borderId="24" xfId="0" applyNumberFormat="1" applyFont="1" applyFill="1" applyBorder="1" applyAlignment="1">
      <alignment horizontal="center"/>
    </xf>
    <xf numFmtId="0" fontId="12" fillId="8" borderId="24" xfId="0" applyNumberFormat="1" applyFont="1" applyFill="1" applyBorder="1" applyAlignment="1">
      <alignment horizontal="center" wrapText="1"/>
    </xf>
    <xf numFmtId="49" fontId="13" fillId="6" borderId="27" xfId="0" applyNumberFormat="1" applyFont="1" applyFill="1" applyBorder="1" applyAlignment="1">
      <alignment horizontal="center"/>
    </xf>
    <xf numFmtId="0" fontId="13" fillId="5" borderId="13" xfId="0" applyNumberFormat="1" applyFont="1" applyFill="1" applyBorder="1" applyAlignment="1">
      <alignment horizontal="center"/>
    </xf>
    <xf numFmtId="0" fontId="13" fillId="4" borderId="13" xfId="0" applyNumberFormat="1" applyFont="1" applyFill="1" applyBorder="1" applyAlignment="1">
      <alignment horizontal="center"/>
    </xf>
    <xf numFmtId="0" fontId="13" fillId="17" borderId="13" xfId="0" applyNumberFormat="1" applyFont="1" applyFill="1" applyBorder="1" applyAlignment="1">
      <alignment horizontal="center"/>
    </xf>
    <xf numFmtId="0" fontId="13" fillId="2" borderId="13" xfId="0" applyNumberFormat="1" applyFont="1" applyFill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6" borderId="13" xfId="0" applyNumberFormat="1" applyFont="1" applyFill="1" applyBorder="1" applyAlignment="1">
      <alignment horizontal="center"/>
    </xf>
    <xf numFmtId="49" fontId="13" fillId="8" borderId="13" xfId="0" applyNumberFormat="1" applyFont="1" applyFill="1" applyBorder="1" applyAlignment="1">
      <alignment horizontal="center"/>
    </xf>
    <xf numFmtId="49" fontId="13" fillId="8" borderId="13" xfId="0" applyNumberFormat="1" applyFont="1" applyFill="1" applyBorder="1" applyAlignment="1">
      <alignment horizontal="center" wrapText="1"/>
    </xf>
    <xf numFmtId="49" fontId="13" fillId="8" borderId="24" xfId="0" applyNumberFormat="1" applyFont="1" applyFill="1" applyBorder="1" applyAlignment="1">
      <alignment horizontal="center" wrapText="1"/>
    </xf>
    <xf numFmtId="49" fontId="13" fillId="4" borderId="39" xfId="0" applyNumberFormat="1" applyFont="1" applyFill="1" applyBorder="1" applyAlignment="1">
      <alignment horizontal="center"/>
    </xf>
    <xf numFmtId="49" fontId="13" fillId="17" borderId="39" xfId="0" applyNumberFormat="1" applyFont="1" applyFill="1" applyBorder="1" applyAlignment="1">
      <alignment horizontal="center"/>
    </xf>
    <xf numFmtId="0" fontId="13" fillId="2" borderId="39" xfId="0" applyNumberFormat="1" applyFont="1" applyFill="1" applyBorder="1" applyAlignment="1">
      <alignment horizontal="center"/>
    </xf>
    <xf numFmtId="49" fontId="13" fillId="6" borderId="46" xfId="0" applyNumberFormat="1" applyFont="1" applyFill="1" applyBorder="1" applyAlignment="1">
      <alignment horizontal="center"/>
    </xf>
    <xf numFmtId="49" fontId="13" fillId="6" borderId="39" xfId="0" applyNumberFormat="1" applyFont="1" applyFill="1" applyBorder="1" applyAlignment="1">
      <alignment horizontal="center"/>
    </xf>
    <xf numFmtId="49" fontId="13" fillId="8" borderId="39" xfId="0" applyNumberFormat="1" applyFont="1" applyFill="1" applyBorder="1" applyAlignment="1">
      <alignment horizontal="center"/>
    </xf>
    <xf numFmtId="49" fontId="13" fillId="8" borderId="44" xfId="0" applyNumberFormat="1" applyFont="1" applyFill="1" applyBorder="1" applyAlignment="1">
      <alignment horizontal="center" wrapText="1"/>
    </xf>
    <xf numFmtId="49" fontId="13" fillId="8" borderId="31" xfId="0" applyNumberFormat="1" applyFont="1" applyFill="1" applyBorder="1" applyAlignment="1">
      <alignment horizontal="center" wrapText="1"/>
    </xf>
    <xf numFmtId="49" fontId="13" fillId="4" borderId="13" xfId="0" applyNumberFormat="1" applyFont="1" applyFill="1" applyBorder="1" applyAlignment="1">
      <alignment horizontal="center"/>
    </xf>
    <xf numFmtId="49" fontId="13" fillId="17" borderId="13" xfId="0" applyNumberFormat="1" applyFont="1" applyFill="1" applyBorder="1" applyAlignment="1">
      <alignment horizontal="center"/>
    </xf>
    <xf numFmtId="49" fontId="13" fillId="0" borderId="31" xfId="0" applyNumberFormat="1" applyFont="1" applyBorder="1" applyAlignment="1">
      <alignment horizontal="center" wrapText="1"/>
    </xf>
    <xf numFmtId="49" fontId="13" fillId="0" borderId="14" xfId="0" applyNumberFormat="1" applyFont="1" applyBorder="1" applyAlignment="1">
      <alignment horizontal="center" wrapText="1"/>
    </xf>
    <xf numFmtId="49" fontId="13" fillId="6" borderId="12" xfId="0" applyNumberFormat="1" applyFont="1" applyFill="1" applyBorder="1" applyAlignment="1">
      <alignment horizontal="center"/>
    </xf>
    <xf numFmtId="49" fontId="13" fillId="0" borderId="40" xfId="0" applyNumberFormat="1" applyFont="1" applyBorder="1" applyAlignment="1">
      <alignment horizontal="center" wrapText="1"/>
    </xf>
    <xf numFmtId="49" fontId="13" fillId="0" borderId="13" xfId="0" applyNumberFormat="1" applyFont="1" applyBorder="1" applyAlignment="1">
      <alignment horizontal="center" wrapText="1"/>
    </xf>
    <xf numFmtId="0" fontId="13" fillId="10" borderId="31" xfId="0" applyNumberFormat="1" applyFont="1" applyFill="1" applyBorder="1" applyAlignment="1">
      <alignment horizontal="center"/>
    </xf>
    <xf numFmtId="0" fontId="12" fillId="5" borderId="14" xfId="0" applyNumberFormat="1" applyFont="1" applyFill="1" applyBorder="1" applyAlignment="1">
      <alignment horizontal="center" wrapText="1"/>
    </xf>
    <xf numFmtId="49" fontId="13" fillId="4" borderId="24" xfId="0" applyNumberFormat="1" applyFont="1" applyFill="1" applyBorder="1" applyAlignment="1">
      <alignment horizontal="center"/>
    </xf>
    <xf numFmtId="49" fontId="13" fillId="17" borderId="55" xfId="0" applyNumberFormat="1" applyFont="1" applyFill="1" applyBorder="1" applyAlignment="1">
      <alignment horizontal="center"/>
    </xf>
    <xf numFmtId="49" fontId="13" fillId="4" borderId="55" xfId="0" applyNumberFormat="1" applyFont="1" applyFill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0" fontId="12" fillId="7" borderId="14" xfId="0" applyNumberFormat="1" applyFont="1" applyFill="1" applyBorder="1"/>
    <xf numFmtId="0" fontId="12" fillId="0" borderId="14" xfId="0" applyNumberFormat="1" applyFont="1" applyBorder="1"/>
    <xf numFmtId="0" fontId="13" fillId="4" borderId="40" xfId="0" applyNumberFormat="1" applyFont="1" applyFill="1" applyBorder="1" applyAlignment="1">
      <alignment horizontal="center"/>
    </xf>
    <xf numFmtId="0" fontId="13" fillId="17" borderId="40" xfId="0" applyNumberFormat="1" applyFont="1" applyFill="1" applyBorder="1" applyAlignment="1">
      <alignment horizontal="center"/>
    </xf>
    <xf numFmtId="0" fontId="13" fillId="17" borderId="66" xfId="0" applyNumberFormat="1" applyFont="1" applyFill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4" borderId="13" xfId="0" applyNumberFormat="1" applyFont="1" applyFill="1" applyBorder="1" applyAlignment="1">
      <alignment horizontal="center"/>
    </xf>
    <xf numFmtId="49" fontId="12" fillId="17" borderId="13" xfId="0" applyNumberFormat="1" applyFont="1" applyFill="1" applyBorder="1" applyAlignment="1">
      <alignment horizontal="center"/>
    </xf>
    <xf numFmtId="0" fontId="12" fillId="2" borderId="13" xfId="0" applyNumberFormat="1" applyFont="1" applyFill="1" applyBorder="1" applyAlignment="1">
      <alignment horizontal="center"/>
    </xf>
    <xf numFmtId="49" fontId="12" fillId="6" borderId="13" xfId="0" applyNumberFormat="1" applyFont="1" applyFill="1" applyBorder="1" applyAlignment="1">
      <alignment horizontal="center"/>
    </xf>
    <xf numFmtId="49" fontId="12" fillId="8" borderId="13" xfId="0" applyNumberFormat="1" applyFont="1" applyFill="1" applyBorder="1" applyAlignment="1">
      <alignment horizontal="center"/>
    </xf>
    <xf numFmtId="49" fontId="12" fillId="8" borderId="40" xfId="0" applyNumberFormat="1" applyFont="1" applyFill="1" applyBorder="1" applyAlignment="1">
      <alignment horizontal="center"/>
    </xf>
    <xf numFmtId="1" fontId="13" fillId="5" borderId="124" xfId="0" applyNumberFormat="1" applyFont="1" applyFill="1" applyBorder="1" applyAlignment="1">
      <alignment horizontal="center" wrapText="1"/>
    </xf>
    <xf numFmtId="49" fontId="12" fillId="14" borderId="14" xfId="0" applyNumberFormat="1" applyFont="1" applyFill="1" applyBorder="1" applyAlignment="1">
      <alignment horizontal="center" wrapText="1"/>
    </xf>
    <xf numFmtId="0" fontId="14" fillId="0" borderId="77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17" borderId="66" xfId="0" applyFont="1" applyFill="1" applyBorder="1" applyAlignment="1">
      <alignment horizontal="center"/>
    </xf>
    <xf numFmtId="0" fontId="14" fillId="17" borderId="81" xfId="0" applyFont="1" applyFill="1" applyBorder="1" applyAlignment="1">
      <alignment horizontal="center"/>
    </xf>
    <xf numFmtId="0" fontId="8" fillId="17" borderId="27" xfId="0" applyNumberFormat="1" applyFont="1" applyFill="1" applyBorder="1" applyAlignment="1">
      <alignment horizontal="left"/>
    </xf>
    <xf numFmtId="0" fontId="12" fillId="7" borderId="14" xfId="0" applyNumberFormat="1" applyFont="1" applyFill="1" applyBorder="1" applyAlignment="1">
      <alignment horizontal="left"/>
    </xf>
    <xf numFmtId="0" fontId="12" fillId="7" borderId="14" xfId="0" applyNumberFormat="1" applyFont="1" applyFill="1" applyBorder="1" applyAlignment="1">
      <alignment horizontal="right"/>
    </xf>
    <xf numFmtId="0" fontId="13" fillId="7" borderId="14" xfId="0" applyNumberFormat="1" applyFont="1" applyFill="1" applyBorder="1"/>
    <xf numFmtId="0" fontId="13" fillId="0" borderId="14" xfId="0" applyNumberFormat="1" applyFont="1" applyBorder="1"/>
    <xf numFmtId="0" fontId="12" fillId="7" borderId="24" xfId="0" applyNumberFormat="1" applyFont="1" applyFill="1" applyBorder="1"/>
    <xf numFmtId="0" fontId="12" fillId="0" borderId="24" xfId="0" applyNumberFormat="1" applyFont="1" applyBorder="1"/>
    <xf numFmtId="0" fontId="12" fillId="0" borderId="44" xfId="0" applyNumberFormat="1" applyFont="1" applyBorder="1" applyAlignment="1">
      <alignment horizontal="center" wrapText="1"/>
    </xf>
    <xf numFmtId="0" fontId="12" fillId="0" borderId="31" xfId="0" applyNumberFormat="1" applyFont="1" applyBorder="1" applyAlignment="1">
      <alignment horizontal="center" wrapText="1"/>
    </xf>
    <xf numFmtId="0" fontId="12" fillId="15" borderId="31" xfId="0" applyNumberFormat="1" applyFont="1" applyFill="1" applyBorder="1" applyAlignment="1">
      <alignment horizontal="center"/>
    </xf>
    <xf numFmtId="0" fontId="12" fillId="6" borderId="59" xfId="0" applyNumberFormat="1" applyFont="1" applyFill="1" applyBorder="1" applyAlignment="1">
      <alignment horizontal="center"/>
    </xf>
    <xf numFmtId="49" fontId="4" fillId="13" borderId="55" xfId="0" applyNumberFormat="1" applyFont="1" applyFill="1" applyBorder="1" applyAlignment="1">
      <alignment horizontal="center" wrapText="1"/>
    </xf>
    <xf numFmtId="49" fontId="4" fillId="9" borderId="55" xfId="0" applyNumberFormat="1" applyFont="1" applyFill="1" applyBorder="1" applyAlignment="1">
      <alignment horizontal="center" wrapText="1"/>
    </xf>
    <xf numFmtId="0" fontId="2" fillId="14" borderId="55" xfId="0" applyNumberFormat="1" applyFont="1" applyFill="1" applyBorder="1"/>
    <xf numFmtId="49" fontId="4" fillId="9" borderId="58" xfId="0" applyNumberFormat="1" applyFont="1" applyFill="1" applyBorder="1" applyAlignment="1">
      <alignment horizontal="center" wrapText="1"/>
    </xf>
    <xf numFmtId="49" fontId="8" fillId="0" borderId="55" xfId="0" applyNumberFormat="1" applyFont="1" applyBorder="1" applyAlignment="1">
      <alignment vertical="center" wrapText="1"/>
    </xf>
    <xf numFmtId="0" fontId="1" fillId="13" borderId="66" xfId="0" applyNumberFormat="1" applyFont="1" applyFill="1" applyBorder="1"/>
    <xf numFmtId="49" fontId="8" fillId="0" borderId="66" xfId="0" applyNumberFormat="1" applyFont="1" applyBorder="1" applyAlignment="1">
      <alignment horizontal="center" wrapText="1"/>
    </xf>
    <xf numFmtId="0" fontId="2" fillId="14" borderId="66" xfId="0" applyNumberFormat="1" applyFont="1" applyFill="1" applyBorder="1"/>
    <xf numFmtId="0" fontId="12" fillId="6" borderId="34" xfId="0" applyNumberFormat="1" applyFont="1" applyFill="1" applyBorder="1" applyAlignment="1">
      <alignment horizontal="center"/>
    </xf>
    <xf numFmtId="0" fontId="12" fillId="2" borderId="31" xfId="0" applyNumberFormat="1" applyFont="1" applyFill="1" applyBorder="1" applyAlignment="1">
      <alignment horizontal="center"/>
    </xf>
    <xf numFmtId="0" fontId="2" fillId="0" borderId="66" xfId="0" applyNumberFormat="1" applyFont="1" applyBorder="1"/>
    <xf numFmtId="0" fontId="12" fillId="3" borderId="44" xfId="0" applyNumberFormat="1" applyFont="1" applyFill="1" applyBorder="1"/>
    <xf numFmtId="0" fontId="12" fillId="3" borderId="31" xfId="0" applyNumberFormat="1" applyFont="1" applyFill="1" applyBorder="1"/>
    <xf numFmtId="0" fontId="12" fillId="3" borderId="40" xfId="0" applyNumberFormat="1" applyFont="1" applyFill="1" applyBorder="1"/>
    <xf numFmtId="0" fontId="8" fillId="17" borderId="22" xfId="0" applyNumberFormat="1" applyFont="1" applyFill="1" applyBorder="1" applyAlignment="1">
      <alignment wrapText="1"/>
    </xf>
    <xf numFmtId="0" fontId="8" fillId="17" borderId="61" xfId="0" applyNumberFormat="1" applyFont="1" applyFill="1" applyBorder="1" applyAlignment="1">
      <alignment wrapText="1"/>
    </xf>
    <xf numFmtId="0" fontId="8" fillId="17" borderId="63" xfId="0" applyNumberFormat="1" applyFont="1" applyFill="1" applyBorder="1" applyAlignment="1">
      <alignment wrapText="1"/>
    </xf>
    <xf numFmtId="0" fontId="4" fillId="20" borderId="27" xfId="0" applyNumberFormat="1" applyFont="1" applyFill="1" applyBorder="1" applyAlignment="1">
      <alignment horizontal="center" wrapText="1"/>
    </xf>
    <xf numFmtId="0" fontId="12" fillId="20" borderId="34" xfId="0" applyNumberFormat="1" applyFont="1" applyFill="1" applyBorder="1" applyAlignment="1">
      <alignment horizontal="center" wrapText="1"/>
    </xf>
    <xf numFmtId="0" fontId="8" fillId="20" borderId="34" xfId="0" applyNumberFormat="1" applyFont="1" applyFill="1" applyBorder="1" applyAlignment="1">
      <alignment horizontal="center" wrapText="1"/>
    </xf>
    <xf numFmtId="0" fontId="4" fillId="20" borderId="34" xfId="0" applyNumberFormat="1" applyFont="1" applyFill="1" applyBorder="1" applyAlignment="1">
      <alignment horizontal="center" wrapText="1"/>
    </xf>
    <xf numFmtId="49" fontId="4" fillId="5" borderId="27" xfId="0" applyNumberFormat="1" applyFont="1" applyFill="1" applyBorder="1" applyAlignment="1">
      <alignment wrapText="1"/>
    </xf>
    <xf numFmtId="49" fontId="4" fillId="20" borderId="13" xfId="0" applyNumberFormat="1" applyFont="1" applyFill="1" applyBorder="1" applyAlignment="1">
      <alignment horizontal="center" wrapText="1"/>
    </xf>
    <xf numFmtId="49" fontId="4" fillId="5" borderId="122" xfId="0" applyNumberFormat="1" applyFont="1" applyFill="1" applyBorder="1" applyAlignment="1">
      <alignment wrapText="1"/>
    </xf>
    <xf numFmtId="49" fontId="4" fillId="5" borderId="126" xfId="0" applyNumberFormat="1" applyFont="1" applyFill="1" applyBorder="1" applyAlignment="1">
      <alignment wrapText="1"/>
    </xf>
    <xf numFmtId="49" fontId="4" fillId="20" borderId="107" xfId="0" applyNumberFormat="1" applyFont="1" applyFill="1" applyBorder="1" applyAlignment="1">
      <alignment horizontal="center" wrapText="1"/>
    </xf>
    <xf numFmtId="49" fontId="4" fillId="5" borderId="124" xfId="0" applyNumberFormat="1" applyFont="1" applyFill="1" applyBorder="1" applyAlignment="1">
      <alignment horizontal="center" wrapText="1"/>
    </xf>
    <xf numFmtId="49" fontId="4" fillId="13" borderId="127" xfId="0" applyNumberFormat="1" applyFont="1" applyFill="1" applyBorder="1" applyAlignment="1">
      <alignment horizontal="center" wrapText="1"/>
    </xf>
    <xf numFmtId="49" fontId="4" fillId="5" borderId="128" xfId="0" applyNumberFormat="1" applyFont="1" applyFill="1" applyBorder="1" applyAlignment="1">
      <alignment horizontal="center" wrapText="1"/>
    </xf>
    <xf numFmtId="49" fontId="4" fillId="14" borderId="125" xfId="0" applyNumberFormat="1" applyFont="1" applyFill="1" applyBorder="1" applyAlignment="1">
      <alignment horizontal="center" wrapText="1"/>
    </xf>
    <xf numFmtId="49" fontId="4" fillId="5" borderId="129" xfId="0" applyNumberFormat="1" applyFont="1" applyFill="1" applyBorder="1" applyAlignment="1">
      <alignment horizontal="center" wrapText="1"/>
    </xf>
    <xf numFmtId="0" fontId="17" fillId="18" borderId="66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0" fontId="13" fillId="2" borderId="80" xfId="0" applyNumberFormat="1" applyFont="1" applyFill="1" applyBorder="1" applyAlignment="1">
      <alignment horizontal="center"/>
    </xf>
    <xf numFmtId="0" fontId="12" fillId="17" borderId="66" xfId="0" applyNumberFormat="1" applyFont="1" applyFill="1" applyBorder="1"/>
    <xf numFmtId="0" fontId="12" fillId="3" borderId="66" xfId="0" applyNumberFormat="1" applyFont="1" applyFill="1" applyBorder="1"/>
    <xf numFmtId="0" fontId="4" fillId="5" borderId="84" xfId="0" applyNumberFormat="1" applyFont="1" applyFill="1" applyBorder="1" applyAlignment="1">
      <alignment wrapText="1"/>
    </xf>
    <xf numFmtId="0" fontId="4" fillId="5" borderId="77" xfId="0" applyNumberFormat="1" applyFont="1" applyFill="1" applyBorder="1" applyAlignment="1">
      <alignment wrapText="1"/>
    </xf>
    <xf numFmtId="0" fontId="4" fillId="5" borderId="55" xfId="0" applyNumberFormat="1" applyFont="1" applyFill="1" applyBorder="1" applyAlignment="1">
      <alignment horizontal="center" wrapText="1"/>
    </xf>
    <xf numFmtId="0" fontId="4" fillId="13" borderId="55" xfId="0" applyNumberFormat="1" applyFont="1" applyFill="1" applyBorder="1" applyAlignment="1">
      <alignment horizontal="center" wrapText="1"/>
    </xf>
    <xf numFmtId="0" fontId="4" fillId="14" borderId="55" xfId="0" applyNumberFormat="1" applyFont="1" applyFill="1" applyBorder="1" applyAlignment="1">
      <alignment horizontal="center" wrapText="1"/>
    </xf>
    <xf numFmtId="0" fontId="4" fillId="5" borderId="58" xfId="0" applyNumberFormat="1" applyFont="1" applyFill="1" applyBorder="1" applyAlignment="1">
      <alignment horizontal="center" wrapText="1"/>
    </xf>
    <xf numFmtId="0" fontId="11" fillId="0" borderId="66" xfId="0" applyFont="1" applyBorder="1"/>
    <xf numFmtId="0" fontId="11" fillId="0" borderId="81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49" fontId="8" fillId="0" borderId="39" xfId="0" applyNumberFormat="1" applyFont="1" applyBorder="1" applyAlignment="1">
      <alignment horizontal="center" vertical="center" wrapText="1"/>
    </xf>
    <xf numFmtId="49" fontId="8" fillId="13" borderId="39" xfId="0" applyNumberFormat="1" applyFont="1" applyFill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 wrapText="1"/>
    </xf>
    <xf numFmtId="49" fontId="12" fillId="14" borderId="39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/>
    </xf>
    <xf numFmtId="49" fontId="8" fillId="0" borderId="13" xfId="0" applyNumberFormat="1" applyFont="1" applyBorder="1" applyAlignment="1">
      <alignment vertical="center" wrapText="1"/>
    </xf>
    <xf numFmtId="0" fontId="12" fillId="0" borderId="34" xfId="0" applyNumberFormat="1" applyFont="1" applyBorder="1" applyAlignment="1">
      <alignment horizontal="center"/>
    </xf>
    <xf numFmtId="0" fontId="8" fillId="2" borderId="14" xfId="0" applyNumberFormat="1" applyFont="1" applyFill="1" applyBorder="1" applyAlignment="1">
      <alignment horizontal="center"/>
    </xf>
    <xf numFmtId="49" fontId="8" fillId="20" borderId="96" xfId="0" applyNumberFormat="1" applyFont="1" applyFill="1" applyBorder="1" applyAlignment="1">
      <alignment vertical="center" wrapText="1"/>
    </xf>
    <xf numFmtId="49" fontId="8" fillId="20" borderId="97" xfId="0" applyNumberFormat="1" applyFont="1" applyFill="1" applyBorder="1" applyAlignment="1">
      <alignment vertical="center" wrapText="1"/>
    </xf>
    <xf numFmtId="0" fontId="4" fillId="0" borderId="14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49" fontId="13" fillId="5" borderId="13" xfId="0" applyNumberFormat="1" applyFont="1" applyFill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0" fontId="8" fillId="4" borderId="66" xfId="0" applyNumberFormat="1" applyFont="1" applyFill="1" applyBorder="1" applyAlignment="1">
      <alignment horizontal="center"/>
    </xf>
    <xf numFmtId="0" fontId="8" fillId="17" borderId="34" xfId="0" applyNumberFormat="1" applyFont="1" applyFill="1" applyBorder="1" applyAlignment="1">
      <alignment horizontal="center"/>
    </xf>
    <xf numFmtId="0" fontId="8" fillId="4" borderId="14" xfId="0" applyNumberFormat="1" applyFont="1" applyFill="1" applyBorder="1" applyAlignment="1">
      <alignment horizontal="center"/>
    </xf>
    <xf numFmtId="0" fontId="8" fillId="4" borderId="39" xfId="0" applyNumberFormat="1" applyFont="1" applyFill="1" applyBorder="1" applyAlignment="1">
      <alignment horizontal="center"/>
    </xf>
    <xf numFmtId="0" fontId="12" fillId="16" borderId="32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49" fontId="8" fillId="0" borderId="48" xfId="0" applyNumberFormat="1" applyFont="1" applyBorder="1" applyAlignment="1">
      <alignment wrapText="1"/>
    </xf>
    <xf numFmtId="49" fontId="8" fillId="17" borderId="27" xfId="0" applyNumberFormat="1" applyFont="1" applyFill="1" applyBorder="1" applyAlignment="1">
      <alignment horizontal="left" wrapText="1"/>
    </xf>
    <xf numFmtId="49" fontId="8" fillId="0" borderId="27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center" wrapText="1"/>
    </xf>
    <xf numFmtId="0" fontId="2" fillId="0" borderId="27" xfId="0" applyNumberFormat="1" applyFont="1" applyBorder="1"/>
    <xf numFmtId="49" fontId="12" fillId="0" borderId="0" xfId="0" applyNumberFormat="1" applyFont="1" applyBorder="1" applyAlignment="1">
      <alignment horizontal="center"/>
    </xf>
    <xf numFmtId="0" fontId="13" fillId="17" borderId="27" xfId="0" applyNumberFormat="1" applyFont="1" applyFill="1" applyBorder="1" applyAlignment="1">
      <alignment horizontal="center"/>
    </xf>
    <xf numFmtId="0" fontId="13" fillId="4" borderId="27" xfId="0" applyNumberFormat="1" applyFont="1" applyFill="1" applyBorder="1" applyAlignment="1">
      <alignment horizontal="center"/>
    </xf>
    <xf numFmtId="0" fontId="12" fillId="2" borderId="27" xfId="0" applyNumberFormat="1" applyFont="1" applyFill="1" applyBorder="1" applyAlignment="1">
      <alignment horizontal="center"/>
    </xf>
    <xf numFmtId="0" fontId="12" fillId="0" borderId="27" xfId="0" applyNumberFormat="1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0" fontId="12" fillId="6" borderId="31" xfId="0" applyNumberFormat="1" applyFont="1" applyFill="1" applyBorder="1" applyAlignment="1">
      <alignment horizontal="center"/>
    </xf>
    <xf numFmtId="0" fontId="12" fillId="6" borderId="0" xfId="0" applyNumberFormat="1" applyFont="1" applyFill="1" applyBorder="1" applyAlignment="1">
      <alignment horizontal="center"/>
    </xf>
    <xf numFmtId="0" fontId="13" fillId="10" borderId="8" xfId="0" applyNumberFormat="1" applyFont="1" applyFill="1" applyBorder="1" applyAlignment="1">
      <alignment horizontal="center" wrapText="1"/>
    </xf>
    <xf numFmtId="0" fontId="13" fillId="10" borderId="49" xfId="0" applyNumberFormat="1" applyFont="1" applyFill="1" applyBorder="1" applyAlignment="1">
      <alignment horizontal="center" wrapText="1"/>
    </xf>
    <xf numFmtId="0" fontId="13" fillId="10" borderId="130" xfId="0" applyNumberFormat="1" applyFont="1" applyFill="1" applyBorder="1" applyAlignment="1">
      <alignment horizontal="center" wrapText="1"/>
    </xf>
    <xf numFmtId="0" fontId="12" fillId="8" borderId="66" xfId="0" applyNumberFormat="1" applyFont="1" applyFill="1" applyBorder="1" applyAlignment="1">
      <alignment horizontal="center"/>
    </xf>
    <xf numFmtId="0" fontId="2" fillId="7" borderId="66" xfId="0" applyNumberFormat="1" applyFont="1" applyFill="1" applyBorder="1"/>
    <xf numFmtId="0" fontId="8" fillId="4" borderId="24" xfId="0" applyNumberFormat="1" applyFont="1" applyFill="1" applyBorder="1" applyAlignment="1">
      <alignment horizontal="center"/>
    </xf>
    <xf numFmtId="0" fontId="4" fillId="9" borderId="53" xfId="0" applyNumberFormat="1" applyFont="1" applyFill="1" applyBorder="1" applyAlignment="1">
      <alignment horizontal="center"/>
    </xf>
    <xf numFmtId="49" fontId="4" fillId="13" borderId="31" xfId="0" applyNumberFormat="1" applyFont="1" applyFill="1" applyBorder="1" applyAlignment="1">
      <alignment horizontal="center" wrapText="1"/>
    </xf>
    <xf numFmtId="49" fontId="8" fillId="0" borderId="66" xfId="0" applyNumberFormat="1" applyFont="1" applyBorder="1" applyAlignment="1">
      <alignment horizontal="center" vertical="center" wrapText="1"/>
    </xf>
    <xf numFmtId="49" fontId="4" fillId="20" borderId="51" xfId="0" applyNumberFormat="1" applyFont="1" applyFill="1" applyBorder="1" applyAlignment="1">
      <alignment horizontal="center" wrapText="1"/>
    </xf>
    <xf numFmtId="0" fontId="4" fillId="17" borderId="66" xfId="0" applyNumberFormat="1" applyFont="1" applyFill="1" applyBorder="1" applyAlignment="1">
      <alignment horizontal="left" wrapText="1"/>
    </xf>
    <xf numFmtId="0" fontId="4" fillId="11" borderId="66" xfId="0" applyNumberFormat="1" applyFont="1" applyFill="1" applyBorder="1" applyAlignment="1">
      <alignment horizontal="left" wrapText="1"/>
    </xf>
    <xf numFmtId="49" fontId="4" fillId="0" borderId="55" xfId="0" applyNumberFormat="1" applyFont="1" applyBorder="1" applyAlignment="1">
      <alignment horizontal="center" wrapText="1"/>
    </xf>
    <xf numFmtId="49" fontId="13" fillId="0" borderId="55" xfId="0" applyNumberFormat="1" applyFont="1" applyBorder="1" applyAlignment="1">
      <alignment horizontal="center"/>
    </xf>
    <xf numFmtId="0" fontId="13" fillId="0" borderId="55" xfId="0" applyNumberFormat="1" applyFont="1" applyBorder="1" applyAlignment="1">
      <alignment horizontal="center"/>
    </xf>
    <xf numFmtId="0" fontId="13" fillId="2" borderId="55" xfId="0" applyNumberFormat="1" applyFont="1" applyFill="1" applyBorder="1" applyAlignment="1">
      <alignment horizontal="center"/>
    </xf>
    <xf numFmtId="49" fontId="13" fillId="6" borderId="55" xfId="0" applyNumberFormat="1" applyFont="1" applyFill="1" applyBorder="1" applyAlignment="1">
      <alignment horizontal="center"/>
    </xf>
    <xf numFmtId="49" fontId="13" fillId="8" borderId="55" xfId="0" applyNumberFormat="1" applyFont="1" applyFill="1" applyBorder="1" applyAlignment="1">
      <alignment horizontal="center"/>
    </xf>
    <xf numFmtId="49" fontId="13" fillId="8" borderId="58" xfId="0" applyNumberFormat="1" applyFont="1" applyFill="1" applyBorder="1" applyAlignment="1">
      <alignment horizontal="center" wrapText="1"/>
    </xf>
    <xf numFmtId="49" fontId="13" fillId="8" borderId="39" xfId="0" applyNumberFormat="1" applyFont="1" applyFill="1" applyBorder="1" applyAlignment="1">
      <alignment horizontal="center" wrapText="1"/>
    </xf>
    <xf numFmtId="49" fontId="13" fillId="0" borderId="66" xfId="0" applyNumberFormat="1" applyFont="1" applyBorder="1" applyAlignment="1">
      <alignment horizontal="center"/>
    </xf>
    <xf numFmtId="49" fontId="13" fillId="6" borderId="66" xfId="0" applyNumberFormat="1" applyFont="1" applyFill="1" applyBorder="1" applyAlignment="1">
      <alignment horizontal="center"/>
    </xf>
    <xf numFmtId="49" fontId="13" fillId="8" borderId="66" xfId="0" applyNumberFormat="1" applyFont="1" applyFill="1" applyBorder="1" applyAlignment="1">
      <alignment horizontal="center"/>
    </xf>
    <xf numFmtId="49" fontId="13" fillId="8" borderId="66" xfId="0" applyNumberFormat="1" applyFont="1" applyFill="1" applyBorder="1" applyAlignment="1">
      <alignment horizontal="center" wrapText="1"/>
    </xf>
    <xf numFmtId="49" fontId="4" fillId="20" borderId="48" xfId="0" applyNumberFormat="1" applyFont="1" applyFill="1" applyBorder="1" applyAlignment="1">
      <alignment horizontal="center" wrapText="1"/>
    </xf>
    <xf numFmtId="49" fontId="4" fillId="5" borderId="55" xfId="0" applyNumberFormat="1" applyFont="1" applyFill="1" applyBorder="1" applyAlignment="1">
      <alignment horizontal="center" wrapText="1"/>
    </xf>
    <xf numFmtId="0" fontId="2" fillId="14" borderId="55" xfId="0" applyNumberFormat="1" applyFont="1" applyFill="1" applyBorder="1" applyAlignment="1">
      <alignment horizontal="left"/>
    </xf>
    <xf numFmtId="49" fontId="4" fillId="5" borderId="58" xfId="0" applyNumberFormat="1" applyFont="1" applyFill="1" applyBorder="1" applyAlignment="1">
      <alignment horizontal="center" wrapText="1"/>
    </xf>
    <xf numFmtId="49" fontId="8" fillId="8" borderId="77" xfId="0" applyNumberFormat="1" applyFont="1" applyFill="1" applyBorder="1" applyAlignment="1">
      <alignment wrapText="1"/>
    </xf>
    <xf numFmtId="49" fontId="4" fillId="20" borderId="66" xfId="0" applyNumberFormat="1" applyFont="1" applyFill="1" applyBorder="1" applyAlignment="1">
      <alignment horizontal="center" wrapText="1"/>
    </xf>
    <xf numFmtId="49" fontId="4" fillId="0" borderId="66" xfId="0" applyNumberFormat="1" applyFont="1" applyBorder="1" applyAlignment="1">
      <alignment horizontal="center" wrapText="1"/>
    </xf>
    <xf numFmtId="49" fontId="4" fillId="13" borderId="66" xfId="0" applyNumberFormat="1" applyFont="1" applyFill="1" applyBorder="1" applyAlignment="1">
      <alignment horizontal="center" wrapText="1"/>
    </xf>
    <xf numFmtId="49" fontId="8" fillId="14" borderId="66" xfId="0" applyNumberFormat="1" applyFont="1" applyFill="1" applyBorder="1" applyAlignment="1">
      <alignment horizontal="center" wrapText="1"/>
    </xf>
    <xf numFmtId="0" fontId="7" fillId="0" borderId="66" xfId="0" applyNumberFormat="1" applyFont="1" applyBorder="1"/>
    <xf numFmtId="0" fontId="8" fillId="4" borderId="13" xfId="0" applyNumberFormat="1" applyFont="1" applyFill="1" applyBorder="1" applyAlignment="1">
      <alignment horizontal="center"/>
    </xf>
    <xf numFmtId="0" fontId="8" fillId="7" borderId="34" xfId="0" applyNumberFormat="1" applyFont="1" applyFill="1" applyBorder="1"/>
    <xf numFmtId="0" fontId="8" fillId="7" borderId="14" xfId="0" applyNumberFormat="1" applyFont="1" applyFill="1" applyBorder="1"/>
    <xf numFmtId="49" fontId="4" fillId="14" borderId="55" xfId="0" applyNumberFormat="1" applyFont="1" applyFill="1" applyBorder="1" applyAlignment="1">
      <alignment horizontal="center" wrapText="1"/>
    </xf>
    <xf numFmtId="49" fontId="12" fillId="0" borderId="55" xfId="0" applyNumberFormat="1" applyFont="1" applyBorder="1" applyAlignment="1">
      <alignment horizontal="center"/>
    </xf>
    <xf numFmtId="49" fontId="13" fillId="6" borderId="59" xfId="0" applyNumberFormat="1" applyFont="1" applyFill="1" applyBorder="1" applyAlignment="1">
      <alignment horizontal="center"/>
    </xf>
    <xf numFmtId="0" fontId="8" fillId="0" borderId="13" xfId="0" applyNumberFormat="1" applyFont="1" applyBorder="1" applyAlignment="1">
      <alignment horizontal="center" wrapText="1"/>
    </xf>
    <xf numFmtId="0" fontId="12" fillId="7" borderId="13" xfId="0" applyNumberFormat="1" applyFont="1" applyFill="1" applyBorder="1"/>
    <xf numFmtId="0" fontId="12" fillId="0" borderId="13" xfId="0" applyNumberFormat="1" applyFont="1" applyBorder="1"/>
    <xf numFmtId="49" fontId="8" fillId="13" borderId="34" xfId="0" applyNumberFormat="1" applyFont="1" applyFill="1" applyBorder="1" applyAlignment="1">
      <alignment vertical="center" wrapText="1"/>
    </xf>
    <xf numFmtId="49" fontId="8" fillId="0" borderId="55" xfId="0" applyNumberFormat="1" applyFont="1" applyBorder="1" applyAlignment="1">
      <alignment horizontal="center" wrapText="1"/>
    </xf>
    <xf numFmtId="49" fontId="8" fillId="0" borderId="66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8" fillId="13" borderId="40" xfId="0" applyNumberFormat="1" applyFont="1" applyFill="1" applyBorder="1" applyAlignment="1">
      <alignment horizontal="center" wrapText="1"/>
    </xf>
    <xf numFmtId="49" fontId="8" fillId="14" borderId="27" xfId="0" applyNumberFormat="1" applyFont="1" applyFill="1" applyBorder="1" applyAlignment="1">
      <alignment horizontal="center" wrapText="1"/>
    </xf>
    <xf numFmtId="49" fontId="8" fillId="17" borderId="0" xfId="0" applyNumberFormat="1" applyFont="1" applyFill="1" applyBorder="1" applyAlignment="1">
      <alignment wrapText="1"/>
    </xf>
    <xf numFmtId="49" fontId="4" fillId="5" borderId="38" xfId="0" applyNumberFormat="1" applyFont="1" applyFill="1" applyBorder="1" applyAlignment="1">
      <alignment horizontal="center"/>
    </xf>
    <xf numFmtId="49" fontId="13" fillId="11" borderId="49" xfId="0" applyNumberFormat="1" applyFont="1" applyFill="1" applyBorder="1" applyAlignment="1">
      <alignment horizontal="center"/>
    </xf>
    <xf numFmtId="49" fontId="13" fillId="5" borderId="55" xfId="0" applyNumberFormat="1" applyFont="1" applyFill="1" applyBorder="1" applyAlignment="1">
      <alignment horizontal="center"/>
    </xf>
    <xf numFmtId="49" fontId="4" fillId="0" borderId="58" xfId="0" applyNumberFormat="1" applyFont="1" applyBorder="1" applyAlignment="1">
      <alignment horizontal="center" wrapText="1"/>
    </xf>
    <xf numFmtId="49" fontId="4" fillId="5" borderId="77" xfId="0" applyNumberFormat="1" applyFont="1" applyFill="1" applyBorder="1" applyAlignment="1">
      <alignment horizontal="center"/>
    </xf>
    <xf numFmtId="0" fontId="12" fillId="0" borderId="63" xfId="0" applyNumberFormat="1" applyFont="1" applyBorder="1" applyAlignment="1">
      <alignment horizontal="center"/>
    </xf>
    <xf numFmtId="0" fontId="12" fillId="0" borderId="66" xfId="0" applyNumberFormat="1" applyFont="1" applyBorder="1" applyAlignment="1">
      <alignment horizontal="center"/>
    </xf>
    <xf numFmtId="49" fontId="12" fillId="16" borderId="32" xfId="0" applyNumberFormat="1" applyFont="1" applyFill="1" applyBorder="1" applyAlignment="1">
      <alignment horizontal="center"/>
    </xf>
    <xf numFmtId="49" fontId="8" fillId="16" borderId="32" xfId="0" applyNumberFormat="1" applyFont="1" applyFill="1" applyBorder="1" applyAlignment="1">
      <alignment horizontal="center"/>
    </xf>
    <xf numFmtId="0" fontId="8" fillId="16" borderId="32" xfId="0" applyNumberFormat="1" applyFont="1" applyFill="1" applyBorder="1" applyAlignment="1">
      <alignment horizontal="center"/>
    </xf>
    <xf numFmtId="0" fontId="4" fillId="5" borderId="27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/>
    <xf numFmtId="49" fontId="4" fillId="8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49" fontId="4" fillId="0" borderId="66" xfId="0" applyNumberFormat="1" applyFont="1" applyBorder="1" applyAlignment="1"/>
    <xf numFmtId="49" fontId="4" fillId="0" borderId="78" xfId="0" applyNumberFormat="1" applyFont="1" applyBorder="1" applyAlignment="1"/>
    <xf numFmtId="49" fontId="4" fillId="0" borderId="0" xfId="0" applyNumberFormat="1" applyFont="1" applyBorder="1"/>
    <xf numFmtId="1" fontId="4" fillId="5" borderId="51" xfId="0" applyNumberFormat="1" applyFont="1" applyFill="1" applyBorder="1" applyAlignment="1">
      <alignment horizontal="center" wrapText="1"/>
    </xf>
    <xf numFmtId="0" fontId="4" fillId="9" borderId="27" xfId="0" applyNumberFormat="1" applyFont="1" applyFill="1" applyBorder="1" applyAlignment="1">
      <alignment horizontal="center"/>
    </xf>
    <xf numFmtId="49" fontId="12" fillId="5" borderId="13" xfId="0" applyNumberFormat="1" applyFont="1" applyFill="1" applyBorder="1" applyAlignment="1">
      <alignment horizontal="center"/>
    </xf>
    <xf numFmtId="0" fontId="12" fillId="5" borderId="13" xfId="0" applyNumberFormat="1" applyFont="1" applyFill="1" applyBorder="1" applyAlignment="1">
      <alignment horizontal="center"/>
    </xf>
    <xf numFmtId="0" fontId="12" fillId="5" borderId="20" xfId="0" applyNumberFormat="1" applyFont="1" applyFill="1" applyBorder="1" applyAlignment="1">
      <alignment horizontal="center"/>
    </xf>
    <xf numFmtId="1" fontId="4" fillId="5" borderId="133" xfId="0" applyNumberFormat="1" applyFont="1" applyFill="1" applyBorder="1" applyAlignment="1">
      <alignment horizontal="center" wrapText="1"/>
    </xf>
    <xf numFmtId="1" fontId="4" fillId="5" borderId="124" xfId="0" applyNumberFormat="1" applyFont="1" applyFill="1" applyBorder="1" applyAlignment="1">
      <alignment horizontal="center" wrapText="1"/>
    </xf>
    <xf numFmtId="1" fontId="4" fillId="5" borderId="134" xfId="0" applyNumberFormat="1" applyFont="1" applyFill="1" applyBorder="1" applyAlignment="1">
      <alignment horizontal="center" wrapText="1"/>
    </xf>
    <xf numFmtId="0" fontId="12" fillId="0" borderId="58" xfId="0" applyNumberFormat="1" applyFont="1" applyBorder="1" applyAlignment="1">
      <alignment horizontal="center"/>
    </xf>
    <xf numFmtId="0" fontId="12" fillId="0" borderId="78" xfId="0" applyNumberFormat="1" applyFont="1" applyBorder="1" applyAlignment="1">
      <alignment horizontal="center"/>
    </xf>
    <xf numFmtId="0" fontId="8" fillId="4" borderId="63" xfId="0" applyNumberFormat="1" applyFont="1" applyFill="1" applyBorder="1" applyAlignment="1">
      <alignment horizontal="center"/>
    </xf>
    <xf numFmtId="0" fontId="8" fillId="5" borderId="12" xfId="0" applyNumberFormat="1" applyFont="1" applyFill="1" applyBorder="1" applyAlignment="1">
      <alignment horizontal="left" wrapText="1"/>
    </xf>
    <xf numFmtId="0" fontId="8" fillId="8" borderId="66" xfId="0" applyNumberFormat="1" applyFont="1" applyFill="1" applyBorder="1" applyAlignment="1">
      <alignment horizontal="left" wrapText="1"/>
    </xf>
    <xf numFmtId="0" fontId="2" fillId="14" borderId="44" xfId="0" applyNumberFormat="1" applyFont="1" applyFill="1" applyBorder="1" applyAlignment="1">
      <alignment horizontal="center"/>
    </xf>
    <xf numFmtId="49" fontId="4" fillId="5" borderId="50" xfId="0" applyNumberFormat="1" applyFont="1" applyFill="1" applyBorder="1" applyAlignment="1">
      <alignment horizontal="center" wrapText="1"/>
    </xf>
    <xf numFmtId="49" fontId="8" fillId="14" borderId="44" xfId="0" applyNumberFormat="1" applyFont="1" applyFill="1" applyBorder="1" applyAlignment="1">
      <alignment horizontal="center" wrapText="1"/>
    </xf>
    <xf numFmtId="49" fontId="4" fillId="0" borderId="81" xfId="0" applyNumberFormat="1" applyFont="1" applyBorder="1" applyAlignment="1"/>
    <xf numFmtId="49" fontId="4" fillId="0" borderId="77" xfId="0" applyNumberFormat="1" applyFont="1" applyBorder="1" applyAlignment="1"/>
    <xf numFmtId="49" fontId="18" fillId="0" borderId="14" xfId="0" applyNumberFormat="1" applyFont="1" applyBorder="1" applyAlignment="1">
      <alignment horizontal="center" wrapText="1"/>
    </xf>
    <xf numFmtId="49" fontId="8" fillId="13" borderId="34" xfId="0" applyNumberFormat="1" applyFont="1" applyFill="1" applyBorder="1" applyAlignment="1">
      <alignment horizontal="center" wrapText="1"/>
    </xf>
    <xf numFmtId="0" fontId="2" fillId="14" borderId="34" xfId="0" applyNumberFormat="1" applyFont="1" applyFill="1" applyBorder="1" applyAlignment="1">
      <alignment horizontal="center"/>
    </xf>
    <xf numFmtId="0" fontId="14" fillId="0" borderId="0" xfId="0" applyFont="1" applyBorder="1"/>
    <xf numFmtId="49" fontId="4" fillId="5" borderId="45" xfId="0" applyNumberFormat="1" applyFont="1" applyFill="1" applyBorder="1" applyAlignment="1">
      <alignment horizontal="center"/>
    </xf>
    <xf numFmtId="49" fontId="8" fillId="0" borderId="135" xfId="0" applyNumberFormat="1" applyFont="1" applyBorder="1" applyAlignment="1">
      <alignment horizontal="center" wrapText="1"/>
    </xf>
    <xf numFmtId="49" fontId="8" fillId="0" borderId="136" xfId="0" applyNumberFormat="1" applyFont="1" applyBorder="1" applyAlignment="1">
      <alignment horizontal="center" wrapText="1"/>
    </xf>
    <xf numFmtId="49" fontId="8" fillId="8" borderId="42" xfId="0" applyNumberFormat="1" applyFont="1" applyFill="1" applyBorder="1" applyAlignment="1">
      <alignment horizontal="left" wrapText="1"/>
    </xf>
    <xf numFmtId="49" fontId="8" fillId="8" borderId="21" xfId="0" applyNumberFormat="1" applyFont="1" applyFill="1" applyBorder="1" applyAlignment="1">
      <alignment horizontal="left" wrapText="1"/>
    </xf>
    <xf numFmtId="49" fontId="8" fillId="8" borderId="90" xfId="0" applyNumberFormat="1" applyFont="1" applyFill="1" applyBorder="1" applyAlignment="1">
      <alignment horizontal="left" wrapText="1"/>
    </xf>
    <xf numFmtId="49" fontId="4" fillId="0" borderId="78" xfId="0" applyNumberFormat="1" applyFont="1" applyBorder="1" applyAlignment="1">
      <alignment horizontal="center"/>
    </xf>
    <xf numFmtId="49" fontId="13" fillId="0" borderId="79" xfId="0" applyNumberFormat="1" applyFont="1" applyBorder="1" applyAlignment="1">
      <alignment horizontal="center"/>
    </xf>
    <xf numFmtId="49" fontId="13" fillId="0" borderId="80" xfId="0" applyNumberFormat="1" applyFont="1" applyBorder="1" applyAlignment="1">
      <alignment horizontal="center"/>
    </xf>
    <xf numFmtId="49" fontId="8" fillId="20" borderId="135" xfId="0" applyNumberFormat="1" applyFont="1" applyFill="1" applyBorder="1" applyAlignment="1">
      <alignment horizontal="center" vertical="center" wrapText="1"/>
    </xf>
    <xf numFmtId="49" fontId="8" fillId="20" borderId="137" xfId="0" applyNumberFormat="1" applyFont="1" applyFill="1" applyBorder="1" applyAlignment="1">
      <alignment horizontal="center" vertical="center" wrapText="1"/>
    </xf>
    <xf numFmtId="49" fontId="8" fillId="20" borderId="136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left" wrapText="1"/>
    </xf>
    <xf numFmtId="49" fontId="8" fillId="0" borderId="21" xfId="0" applyNumberFormat="1" applyFont="1" applyBorder="1" applyAlignment="1">
      <alignment horizontal="left" wrapText="1"/>
    </xf>
    <xf numFmtId="49" fontId="8" fillId="0" borderId="43" xfId="0" applyNumberFormat="1" applyFont="1" applyBorder="1" applyAlignment="1">
      <alignment horizontal="left" wrapText="1"/>
    </xf>
    <xf numFmtId="0" fontId="2" fillId="14" borderId="55" xfId="0" applyNumberFormat="1" applyFont="1" applyFill="1" applyBorder="1" applyAlignment="1">
      <alignment horizontal="center"/>
    </xf>
    <xf numFmtId="0" fontId="2" fillId="14" borderId="39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2" fillId="20" borderId="131" xfId="0" applyNumberFormat="1" applyFont="1" applyFill="1" applyBorder="1" applyAlignment="1">
      <alignment horizontal="center"/>
    </xf>
    <xf numFmtId="0" fontId="2" fillId="20" borderId="132" xfId="0" applyNumberFormat="1" applyFont="1" applyFill="1" applyBorder="1" applyAlignment="1">
      <alignment horizontal="center"/>
    </xf>
    <xf numFmtId="49" fontId="8" fillId="0" borderId="81" xfId="0" applyNumberFormat="1" applyFont="1" applyBorder="1" applyAlignment="1">
      <alignment horizontal="center" vertical="center" wrapText="1"/>
    </xf>
    <xf numFmtId="49" fontId="8" fillId="0" borderId="77" xfId="0" applyNumberFormat="1" applyFont="1" applyBorder="1" applyAlignment="1">
      <alignment horizontal="center" vertical="center" wrapText="1"/>
    </xf>
    <xf numFmtId="49" fontId="8" fillId="0" borderId="91" xfId="0" applyNumberFormat="1" applyFont="1" applyBorder="1" applyAlignment="1">
      <alignment horizontal="left" wrapText="1"/>
    </xf>
    <xf numFmtId="49" fontId="8" fillId="0" borderId="30" xfId="0" applyNumberFormat="1" applyFont="1" applyBorder="1" applyAlignment="1">
      <alignment horizontal="left" wrapText="1"/>
    </xf>
    <xf numFmtId="49" fontId="8" fillId="0" borderId="92" xfId="0" applyNumberFormat="1" applyFont="1" applyBorder="1" applyAlignment="1">
      <alignment horizontal="left" wrapText="1"/>
    </xf>
    <xf numFmtId="49" fontId="8" fillId="0" borderId="90" xfId="0" applyNumberFormat="1" applyFont="1" applyBorder="1" applyAlignment="1">
      <alignment horizontal="left" wrapText="1"/>
    </xf>
    <xf numFmtId="49" fontId="8" fillId="8" borderId="91" xfId="0" applyNumberFormat="1" applyFont="1" applyFill="1" applyBorder="1" applyAlignment="1">
      <alignment horizontal="left" wrapText="1"/>
    </xf>
    <xf numFmtId="49" fontId="8" fillId="8" borderId="30" xfId="0" applyNumberFormat="1" applyFont="1" applyFill="1" applyBorder="1" applyAlignment="1">
      <alignment horizontal="left" wrapText="1"/>
    </xf>
    <xf numFmtId="49" fontId="8" fillId="8" borderId="92" xfId="0" applyNumberFormat="1" applyFont="1" applyFill="1" applyBorder="1" applyAlignment="1">
      <alignment horizontal="left" wrapText="1"/>
    </xf>
    <xf numFmtId="49" fontId="8" fillId="0" borderId="31" xfId="0" applyNumberFormat="1" applyFont="1" applyBorder="1" applyAlignment="1">
      <alignment horizontal="left" wrapText="1"/>
    </xf>
    <xf numFmtId="49" fontId="8" fillId="0" borderId="61" xfId="0" applyNumberFormat="1" applyFont="1" applyBorder="1" applyAlignment="1">
      <alignment horizontal="left" wrapText="1"/>
    </xf>
    <xf numFmtId="49" fontId="8" fillId="0" borderId="34" xfId="0" applyNumberFormat="1" applyFont="1" applyBorder="1" applyAlignment="1">
      <alignment horizontal="left" wrapText="1"/>
    </xf>
    <xf numFmtId="49" fontId="8" fillId="0" borderId="94" xfId="0" applyNumberFormat="1" applyFont="1" applyBorder="1" applyAlignment="1">
      <alignment horizontal="left" wrapText="1"/>
    </xf>
    <xf numFmtId="49" fontId="8" fillId="0" borderId="36" xfId="0" applyNumberFormat="1" applyFont="1" applyBorder="1" applyAlignment="1">
      <alignment horizontal="left" wrapText="1"/>
    </xf>
    <xf numFmtId="49" fontId="8" fillId="0" borderId="95" xfId="0" applyNumberFormat="1" applyFont="1" applyBorder="1" applyAlignment="1">
      <alignment horizontal="left" wrapText="1"/>
    </xf>
    <xf numFmtId="49" fontId="4" fillId="9" borderId="42" xfId="0" applyNumberFormat="1" applyFont="1" applyFill="1" applyBorder="1" applyAlignment="1">
      <alignment horizontal="left" wrapText="1"/>
    </xf>
    <xf numFmtId="49" fontId="4" fillId="9" borderId="21" xfId="0" applyNumberFormat="1" applyFont="1" applyFill="1" applyBorder="1" applyAlignment="1">
      <alignment horizontal="left" wrapText="1"/>
    </xf>
    <xf numFmtId="49" fontId="8" fillId="0" borderId="42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49" fontId="8" fillId="0" borderId="37" xfId="0" applyNumberFormat="1" applyFont="1" applyBorder="1" applyAlignment="1">
      <alignment horizontal="left" wrapText="1"/>
    </xf>
    <xf numFmtId="49" fontId="4" fillId="5" borderId="42" xfId="0" applyNumberFormat="1" applyFont="1" applyFill="1" applyBorder="1" applyAlignment="1">
      <alignment horizontal="left" wrapText="1"/>
    </xf>
    <xf numFmtId="49" fontId="4" fillId="5" borderId="21" xfId="0" applyNumberFormat="1" applyFont="1" applyFill="1" applyBorder="1" applyAlignment="1">
      <alignment horizontal="left" wrapText="1"/>
    </xf>
    <xf numFmtId="49" fontId="4" fillId="5" borderId="43" xfId="0" applyNumberFormat="1" applyFont="1" applyFill="1" applyBorder="1" applyAlignment="1">
      <alignment horizontal="left" wrapText="1"/>
    </xf>
    <xf numFmtId="49" fontId="8" fillId="0" borderId="47" xfId="0" applyNumberFormat="1" applyFont="1" applyBorder="1" applyAlignment="1">
      <alignment horizontal="left" wrapText="1"/>
    </xf>
    <xf numFmtId="0" fontId="8" fillId="0" borderId="31" xfId="0" applyNumberFormat="1" applyFont="1" applyBorder="1" applyAlignment="1">
      <alignment horizontal="left" wrapText="1"/>
    </xf>
    <xf numFmtId="0" fontId="8" fillId="0" borderId="61" xfId="0" applyNumberFormat="1" applyFont="1" applyBorder="1" applyAlignment="1">
      <alignment horizontal="left" wrapText="1"/>
    </xf>
    <xf numFmtId="0" fontId="8" fillId="0" borderId="34" xfId="0" applyNumberFormat="1" applyFont="1" applyBorder="1" applyAlignment="1">
      <alignment horizontal="left" wrapText="1"/>
    </xf>
    <xf numFmtId="0" fontId="8" fillId="0" borderId="31" xfId="0" applyNumberFormat="1" applyFont="1" applyBorder="1" applyAlignment="1">
      <alignment horizontal="left"/>
    </xf>
    <xf numFmtId="0" fontId="8" fillId="0" borderId="61" xfId="0" applyNumberFormat="1" applyFont="1" applyBorder="1" applyAlignment="1">
      <alignment horizontal="left"/>
    </xf>
    <xf numFmtId="0" fontId="8" fillId="0" borderId="34" xfId="0" applyNumberFormat="1" applyFont="1" applyBorder="1" applyAlignment="1">
      <alignment horizontal="left"/>
    </xf>
    <xf numFmtId="0" fontId="5" fillId="0" borderId="112" xfId="0" applyNumberFormat="1" applyFont="1" applyBorder="1" applyAlignment="1">
      <alignment horizontal="center" vertical="center"/>
    </xf>
    <xf numFmtId="0" fontId="5" fillId="0" borderId="68" xfId="0" applyNumberFormat="1" applyFont="1" applyBorder="1" applyAlignment="1">
      <alignment horizontal="center" vertical="center"/>
    </xf>
    <xf numFmtId="0" fontId="5" fillId="0" borderId="110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5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6" fillId="0" borderId="56" xfId="0" applyNumberFormat="1" applyFont="1" applyBorder="1" applyAlignment="1">
      <alignment horizontal="center"/>
    </xf>
    <xf numFmtId="0" fontId="6" fillId="0" borderId="57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53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5" fillId="15" borderId="7" xfId="0" applyNumberFormat="1" applyFont="1" applyFill="1" applyBorder="1" applyAlignment="1">
      <alignment horizontal="center" vertical="center" textRotation="90" wrapText="1"/>
    </xf>
    <xf numFmtId="0" fontId="5" fillId="15" borderId="15" xfId="0" applyNumberFormat="1" applyFont="1" applyFill="1" applyBorder="1" applyAlignment="1">
      <alignment horizontal="center" vertical="center" textRotation="90" wrapText="1"/>
    </xf>
    <xf numFmtId="0" fontId="7" fillId="0" borderId="82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 vertical="center" textRotation="90" wrapText="1"/>
    </xf>
    <xf numFmtId="0" fontId="4" fillId="0" borderId="15" xfId="0" applyNumberFormat="1" applyFont="1" applyFill="1" applyBorder="1" applyAlignment="1">
      <alignment horizontal="center" vertical="center" textRotation="90" wrapText="1"/>
    </xf>
    <xf numFmtId="0" fontId="5" fillId="13" borderId="7" xfId="0" applyNumberFormat="1" applyFont="1" applyFill="1" applyBorder="1" applyAlignment="1">
      <alignment horizontal="center" vertical="center" textRotation="90" wrapText="1"/>
    </xf>
    <xf numFmtId="0" fontId="5" fillId="13" borderId="15" xfId="0" applyNumberFormat="1" applyFont="1" applyFill="1" applyBorder="1" applyAlignment="1">
      <alignment horizontal="center" vertical="center" textRotation="90" wrapText="1"/>
    </xf>
    <xf numFmtId="0" fontId="7" fillId="0" borderId="122" xfId="0" applyNumberFormat="1" applyFont="1" applyFill="1" applyBorder="1" applyAlignment="1">
      <alignment horizontal="center"/>
    </xf>
    <xf numFmtId="0" fontId="7" fillId="0" borderId="107" xfId="0" applyNumberFormat="1" applyFont="1" applyFill="1" applyBorder="1" applyAlignment="1">
      <alignment horizontal="center"/>
    </xf>
    <xf numFmtId="0" fontId="7" fillId="0" borderId="123" xfId="0" applyNumberFormat="1" applyFont="1" applyFill="1" applyBorder="1" applyAlignment="1">
      <alignment horizontal="center"/>
    </xf>
    <xf numFmtId="0" fontId="5" fillId="8" borderId="7" xfId="0" applyNumberFormat="1" applyFont="1" applyFill="1" applyBorder="1" applyAlignment="1">
      <alignment horizontal="center" vertical="center" textRotation="90" wrapText="1"/>
    </xf>
    <xf numFmtId="0" fontId="5" fillId="8" borderId="15" xfId="0" applyNumberFormat="1" applyFont="1" applyFill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5" xfId="0" applyNumberFormat="1" applyFont="1" applyBorder="1" applyAlignment="1">
      <alignment horizontal="center" vertical="center" textRotation="90" wrapText="1"/>
    </xf>
    <xf numFmtId="0" fontId="5" fillId="7" borderId="7" xfId="0" applyNumberFormat="1" applyFont="1" applyFill="1" applyBorder="1" applyAlignment="1">
      <alignment horizontal="center" vertical="center" textRotation="90" wrapText="1"/>
    </xf>
    <xf numFmtId="0" fontId="5" fillId="7" borderId="15" xfId="0" applyNumberFormat="1" applyFont="1" applyFill="1" applyBorder="1" applyAlignment="1">
      <alignment horizontal="center" vertical="center" textRotation="90" wrapText="1"/>
    </xf>
    <xf numFmtId="0" fontId="5" fillId="0" borderId="7" xfId="0" applyNumberFormat="1" applyFont="1" applyFill="1" applyBorder="1" applyAlignment="1">
      <alignment horizontal="center" vertical="center" textRotation="90" wrapText="1"/>
    </xf>
    <xf numFmtId="0" fontId="5" fillId="0" borderId="15" xfId="0" applyNumberFormat="1" applyFont="1" applyFill="1" applyBorder="1" applyAlignment="1">
      <alignment horizontal="center" vertical="center" textRotation="90" wrapText="1"/>
    </xf>
    <xf numFmtId="0" fontId="5" fillId="2" borderId="7" xfId="0" applyNumberFormat="1" applyFont="1" applyFill="1" applyBorder="1" applyAlignment="1">
      <alignment horizontal="center" vertical="center" textRotation="90" wrapText="1"/>
    </xf>
    <xf numFmtId="0" fontId="5" fillId="2" borderId="15" xfId="0" applyNumberFormat="1" applyFont="1" applyFill="1" applyBorder="1" applyAlignment="1">
      <alignment horizontal="center" vertical="center" textRotation="90" wrapText="1"/>
    </xf>
    <xf numFmtId="0" fontId="5" fillId="0" borderId="109" xfId="0" applyNumberFormat="1" applyFont="1" applyFill="1" applyBorder="1" applyAlignment="1">
      <alignment horizontal="center" vertical="center" textRotation="90" wrapText="1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5" fillId="17" borderId="7" xfId="0" applyNumberFormat="1" applyFont="1" applyFill="1" applyBorder="1" applyAlignment="1">
      <alignment horizontal="center" vertical="center" textRotation="90" wrapText="1"/>
    </xf>
    <xf numFmtId="0" fontId="5" fillId="17" borderId="15" xfId="0" applyNumberFormat="1" applyFont="1" applyFill="1" applyBorder="1" applyAlignment="1">
      <alignment horizontal="center" vertical="center" textRotation="90" wrapText="1"/>
    </xf>
    <xf numFmtId="0" fontId="5" fillId="0" borderId="113" xfId="0" applyNumberFormat="1" applyFont="1" applyBorder="1" applyAlignment="1">
      <alignment horizontal="center" vertical="center" textRotation="90"/>
    </xf>
    <xf numFmtId="0" fontId="5" fillId="0" borderId="114" xfId="0" applyNumberFormat="1" applyFont="1" applyBorder="1" applyAlignment="1">
      <alignment horizontal="center" vertical="center" textRotation="90"/>
    </xf>
    <xf numFmtId="0" fontId="5" fillId="0" borderId="115" xfId="0" applyNumberFormat="1" applyFont="1" applyBorder="1" applyAlignment="1">
      <alignment horizontal="center" vertical="center" textRotation="90"/>
    </xf>
    <xf numFmtId="0" fontId="5" fillId="0" borderId="65" xfId="0" applyNumberFormat="1" applyFont="1" applyBorder="1" applyAlignment="1">
      <alignment horizontal="center" vertical="center" textRotation="90" wrapText="1"/>
    </xf>
    <xf numFmtId="0" fontId="5" fillId="5" borderId="83" xfId="0" applyNumberFormat="1" applyFont="1" applyFill="1" applyBorder="1" applyAlignment="1">
      <alignment horizontal="center" vertical="center" textRotation="90" wrapText="1"/>
    </xf>
    <xf numFmtId="0" fontId="5" fillId="5" borderId="58" xfId="0" applyNumberFormat="1" applyFont="1" applyFill="1" applyBorder="1" applyAlignment="1">
      <alignment horizontal="center" vertical="center" textRotation="90" wrapText="1"/>
    </xf>
    <xf numFmtId="0" fontId="5" fillId="5" borderId="26" xfId="0" applyNumberFormat="1" applyFont="1" applyFill="1" applyBorder="1" applyAlignment="1">
      <alignment horizontal="center" vertical="center" textRotation="90" wrapText="1"/>
    </xf>
    <xf numFmtId="0" fontId="5" fillId="5" borderId="45" xfId="0" applyNumberFormat="1" applyFont="1" applyFill="1" applyBorder="1" applyAlignment="1">
      <alignment horizontal="center" vertical="center" textRotation="90" wrapText="1"/>
    </xf>
    <xf numFmtId="0" fontId="8" fillId="0" borderId="42" xfId="0" applyNumberFormat="1" applyFont="1" applyBorder="1" applyAlignment="1">
      <alignment horizontal="left" wrapText="1"/>
    </xf>
    <xf numFmtId="0" fontId="8" fillId="0" borderId="21" xfId="0" applyNumberFormat="1" applyFont="1" applyBorder="1" applyAlignment="1">
      <alignment horizontal="left" wrapText="1"/>
    </xf>
    <xf numFmtId="0" fontId="8" fillId="0" borderId="43" xfId="0" applyNumberFormat="1" applyFont="1" applyBorder="1" applyAlignment="1">
      <alignment horizontal="left" wrapText="1"/>
    </xf>
    <xf numFmtId="0" fontId="4" fillId="0" borderId="122" xfId="0" applyNumberFormat="1" applyFont="1" applyFill="1" applyBorder="1" applyAlignment="1">
      <alignment horizontal="center"/>
    </xf>
    <xf numFmtId="0" fontId="4" fillId="0" borderId="107" xfId="0" applyNumberFormat="1" applyFont="1" applyFill="1" applyBorder="1" applyAlignment="1">
      <alignment horizontal="center"/>
    </xf>
    <xf numFmtId="0" fontId="4" fillId="0" borderId="123" xfId="0" applyNumberFormat="1" applyFont="1" applyFill="1" applyBorder="1" applyAlignment="1">
      <alignment horizontal="center"/>
    </xf>
    <xf numFmtId="0" fontId="4" fillId="0" borderId="98" xfId="0" applyNumberFormat="1" applyFont="1" applyFill="1" applyBorder="1" applyAlignment="1">
      <alignment horizontal="center"/>
    </xf>
    <xf numFmtId="0" fontId="4" fillId="0" borderId="99" xfId="0" applyNumberFormat="1" applyFont="1" applyFill="1" applyBorder="1" applyAlignment="1">
      <alignment horizontal="center"/>
    </xf>
    <xf numFmtId="0" fontId="4" fillId="0" borderId="100" xfId="0" applyNumberFormat="1" applyFont="1" applyFill="1" applyBorder="1" applyAlignment="1">
      <alignment horizontal="center"/>
    </xf>
    <xf numFmtId="0" fontId="4" fillId="5" borderId="42" xfId="0" applyNumberFormat="1" applyFont="1" applyFill="1" applyBorder="1" applyAlignment="1">
      <alignment horizontal="left" wrapText="1"/>
    </xf>
    <xf numFmtId="0" fontId="4" fillId="5" borderId="21" xfId="0" applyNumberFormat="1" applyFont="1" applyFill="1" applyBorder="1" applyAlignment="1">
      <alignment horizontal="left" wrapText="1"/>
    </xf>
    <xf numFmtId="0" fontId="8" fillId="0" borderId="91" xfId="0" applyNumberFormat="1" applyFont="1" applyBorder="1" applyAlignment="1">
      <alignment horizontal="left" wrapText="1"/>
    </xf>
    <xf numFmtId="0" fontId="8" fillId="0" borderId="30" xfId="0" applyNumberFormat="1" applyFont="1" applyBorder="1" applyAlignment="1">
      <alignment horizontal="left" wrapText="1"/>
    </xf>
    <xf numFmtId="0" fontId="8" fillId="0" borderId="47" xfId="0" applyNumberFormat="1" applyFont="1" applyBorder="1" applyAlignment="1">
      <alignment horizontal="left" wrapText="1"/>
    </xf>
    <xf numFmtId="0" fontId="8" fillId="0" borderId="94" xfId="0" applyNumberFormat="1" applyFont="1" applyBorder="1" applyAlignment="1">
      <alignment horizontal="left" wrapText="1"/>
    </xf>
    <xf numFmtId="0" fontId="8" fillId="0" borderId="36" xfId="0" applyNumberFormat="1" applyFont="1" applyBorder="1" applyAlignment="1">
      <alignment horizontal="left" wrapText="1"/>
    </xf>
    <xf numFmtId="0" fontId="8" fillId="0" borderId="37" xfId="0" applyNumberFormat="1" applyFont="1" applyBorder="1" applyAlignment="1">
      <alignment horizontal="left" wrapText="1"/>
    </xf>
    <xf numFmtId="0" fontId="12" fillId="0" borderId="78" xfId="0" applyFont="1" applyBorder="1" applyAlignment="1">
      <alignment horizontal="left" wrapText="1"/>
    </xf>
    <xf numFmtId="0" fontId="12" fillId="0" borderId="79" xfId="0" applyFont="1" applyBorder="1" applyAlignment="1">
      <alignment horizontal="left" wrapText="1"/>
    </xf>
    <xf numFmtId="0" fontId="12" fillId="0" borderId="80" xfId="0" applyFont="1" applyBorder="1" applyAlignment="1">
      <alignment horizontal="left" wrapText="1"/>
    </xf>
    <xf numFmtId="0" fontId="12" fillId="0" borderId="101" xfId="0" applyFont="1" applyBorder="1" applyAlignment="1">
      <alignment horizontal="left"/>
    </xf>
    <xf numFmtId="0" fontId="12" fillId="0" borderId="102" xfId="0" applyFont="1" applyBorder="1" applyAlignment="1">
      <alignment horizontal="left"/>
    </xf>
    <xf numFmtId="0" fontId="12" fillId="0" borderId="72" xfId="0" applyFont="1" applyBorder="1" applyAlignment="1">
      <alignment horizontal="left"/>
    </xf>
    <xf numFmtId="0" fontId="8" fillId="0" borderId="103" xfId="0" applyFont="1" applyBorder="1" applyAlignment="1">
      <alignment horizontal="left"/>
    </xf>
    <xf numFmtId="0" fontId="12" fillId="0" borderId="104" xfId="0" applyFont="1" applyBorder="1" applyAlignment="1">
      <alignment horizontal="left"/>
    </xf>
    <xf numFmtId="0" fontId="12" fillId="0" borderId="105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90" xfId="0" applyFont="1" applyBorder="1" applyAlignment="1">
      <alignment horizontal="left"/>
    </xf>
    <xf numFmtId="0" fontId="5" fillId="0" borderId="67" xfId="0" applyNumberFormat="1" applyFont="1" applyBorder="1" applyAlignment="1">
      <alignment horizontal="center" vertical="center" wrapText="1"/>
    </xf>
    <xf numFmtId="0" fontId="5" fillId="0" borderId="68" xfId="0" applyNumberFormat="1" applyFont="1" applyBorder="1" applyAlignment="1">
      <alignment horizontal="center" vertical="center" wrapText="1"/>
    </xf>
    <xf numFmtId="0" fontId="5" fillId="0" borderId="69" xfId="0" applyNumberFormat="1" applyFont="1" applyBorder="1" applyAlignment="1">
      <alignment horizontal="center" vertical="center" wrapText="1"/>
    </xf>
    <xf numFmtId="0" fontId="5" fillId="0" borderId="87" xfId="0" applyNumberFormat="1" applyFont="1" applyBorder="1" applyAlignment="1">
      <alignment horizontal="center" vertical="center" wrapText="1"/>
    </xf>
    <xf numFmtId="0" fontId="5" fillId="0" borderId="53" xfId="0" applyNumberFormat="1" applyFont="1" applyBorder="1" applyAlignment="1">
      <alignment horizontal="center" vertical="center" wrapText="1"/>
    </xf>
    <xf numFmtId="0" fontId="5" fillId="0" borderId="88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3" fillId="0" borderId="6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textRotation="90" wrapText="1"/>
    </xf>
    <xf numFmtId="0" fontId="5" fillId="4" borderId="45" xfId="0" applyNumberFormat="1" applyFont="1" applyFill="1" applyBorder="1" applyAlignment="1">
      <alignment horizontal="center" vertical="center" textRotation="90" wrapText="1"/>
    </xf>
    <xf numFmtId="0" fontId="5" fillId="0" borderId="27" xfId="0" applyNumberFormat="1" applyFont="1" applyBorder="1" applyAlignment="1">
      <alignment horizontal="center" vertical="center" textRotation="90" wrapText="1"/>
    </xf>
    <xf numFmtId="0" fontId="5" fillId="0" borderId="59" xfId="0" applyNumberFormat="1" applyFont="1" applyBorder="1" applyAlignment="1">
      <alignment horizontal="center" vertical="center" textRotation="90" wrapText="1"/>
    </xf>
    <xf numFmtId="0" fontId="5" fillId="0" borderId="8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70" xfId="0" applyNumberFormat="1" applyFont="1" applyBorder="1" applyAlignment="1">
      <alignment horizontal="center" vertical="center" wrapText="1"/>
    </xf>
    <xf numFmtId="0" fontId="5" fillId="0" borderId="71" xfId="0" applyNumberFormat="1" applyFont="1" applyBorder="1" applyAlignment="1">
      <alignment horizontal="center" vertical="center" wrapText="1"/>
    </xf>
    <xf numFmtId="0" fontId="5" fillId="0" borderId="73" xfId="0" applyNumberFormat="1" applyFont="1" applyBorder="1" applyAlignment="1">
      <alignment horizontal="center" vertical="center" wrapText="1"/>
    </xf>
    <xf numFmtId="0" fontId="5" fillId="5" borderId="54" xfId="0" applyNumberFormat="1" applyFont="1" applyFill="1" applyBorder="1" applyAlignment="1">
      <alignment horizontal="center" vertical="center" textRotation="90" wrapText="1"/>
    </xf>
    <xf numFmtId="0" fontId="5" fillId="5" borderId="48" xfId="0" applyNumberFormat="1" applyFont="1" applyFill="1" applyBorder="1" applyAlignment="1">
      <alignment horizontal="center" vertical="center" textRotation="90" wrapText="1"/>
    </xf>
    <xf numFmtId="0" fontId="5" fillId="5" borderId="28" xfId="0" applyNumberFormat="1" applyFont="1" applyFill="1" applyBorder="1" applyAlignment="1">
      <alignment horizontal="center" vertical="center" textRotation="90" wrapText="1"/>
    </xf>
    <xf numFmtId="0" fontId="5" fillId="4" borderId="57" xfId="0" applyNumberFormat="1" applyFont="1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4" fillId="17" borderId="0" xfId="0" applyNumberFormat="1" applyFont="1" applyFill="1" applyAlignment="1">
      <alignment horizontal="center" vertical="center" textRotation="90" wrapText="1"/>
    </xf>
    <xf numFmtId="0" fontId="4" fillId="0" borderId="9" xfId="0" applyNumberFormat="1" applyFont="1" applyBorder="1" applyAlignment="1">
      <alignment horizontal="center" vertical="center" textRotation="90" wrapText="1"/>
    </xf>
    <xf numFmtId="0" fontId="4" fillId="0" borderId="56" xfId="0" applyNumberFormat="1" applyFont="1" applyBorder="1" applyAlignment="1">
      <alignment horizontal="center" vertical="center" wrapText="1"/>
    </xf>
    <xf numFmtId="0" fontId="4" fillId="0" borderId="57" xfId="0" applyNumberFormat="1" applyFont="1" applyBorder="1" applyAlignment="1">
      <alignment horizontal="center" vertical="center" wrapText="1"/>
    </xf>
    <xf numFmtId="0" fontId="4" fillId="0" borderId="6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textRotation="90"/>
    </xf>
    <xf numFmtId="0" fontId="4" fillId="0" borderId="15" xfId="0" applyNumberFormat="1" applyFont="1" applyBorder="1" applyAlignment="1">
      <alignment horizontal="center" vertical="center" textRotation="90"/>
    </xf>
    <xf numFmtId="0" fontId="5" fillId="0" borderId="67" xfId="0" applyNumberFormat="1" applyFont="1" applyBorder="1" applyAlignment="1">
      <alignment horizontal="center" vertical="center"/>
    </xf>
    <xf numFmtId="0" fontId="5" fillId="0" borderId="87" xfId="0" applyNumberFormat="1" applyFont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textRotation="90"/>
    </xf>
    <xf numFmtId="0" fontId="5" fillId="5" borderId="55" xfId="0" applyNumberFormat="1" applyFont="1" applyFill="1" applyBorder="1" applyAlignment="1">
      <alignment horizontal="center" vertical="center" textRotation="90"/>
    </xf>
    <xf numFmtId="0" fontId="5" fillId="20" borderId="7" xfId="0" applyNumberFormat="1" applyFont="1" applyFill="1" applyBorder="1" applyAlignment="1">
      <alignment horizontal="center" vertical="center" textRotation="90"/>
    </xf>
    <xf numFmtId="0" fontId="5" fillId="20" borderId="15" xfId="0" applyNumberFormat="1" applyFont="1" applyFill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15" xfId="0" applyNumberFormat="1" applyFont="1" applyBorder="1" applyAlignment="1">
      <alignment horizontal="center" vertical="center" textRotation="90"/>
    </xf>
    <xf numFmtId="0" fontId="5" fillId="13" borderId="7" xfId="0" applyNumberFormat="1" applyFont="1" applyFill="1" applyBorder="1" applyAlignment="1">
      <alignment horizontal="center" vertical="center" textRotation="90"/>
    </xf>
    <xf numFmtId="0" fontId="5" fillId="13" borderId="15" xfId="0" applyNumberFormat="1" applyFont="1" applyFill="1" applyBorder="1" applyAlignment="1">
      <alignment horizontal="center" vertical="center" textRotation="90"/>
    </xf>
    <xf numFmtId="0" fontId="5" fillId="14" borderId="7" xfId="0" applyNumberFormat="1" applyFont="1" applyFill="1" applyBorder="1" applyAlignment="1">
      <alignment horizontal="center" vertical="center" textRotation="90"/>
    </xf>
    <xf numFmtId="0" fontId="5" fillId="14" borderId="15" xfId="0" applyNumberFormat="1" applyFont="1" applyFill="1" applyBorder="1" applyAlignment="1">
      <alignment horizontal="center" vertical="center" textRotation="90"/>
    </xf>
    <xf numFmtId="49" fontId="8" fillId="8" borderId="94" xfId="0" applyNumberFormat="1" applyFont="1" applyFill="1" applyBorder="1" applyAlignment="1">
      <alignment horizontal="left" wrapText="1"/>
    </xf>
    <xf numFmtId="49" fontId="8" fillId="8" borderId="36" xfId="0" applyNumberFormat="1" applyFont="1" applyFill="1" applyBorder="1" applyAlignment="1">
      <alignment horizontal="left" wrapText="1"/>
    </xf>
    <xf numFmtId="49" fontId="8" fillId="8" borderId="95" xfId="0" applyNumberFormat="1" applyFont="1" applyFill="1" applyBorder="1" applyAlignment="1">
      <alignment horizontal="left" wrapText="1"/>
    </xf>
    <xf numFmtId="49" fontId="8" fillId="8" borderId="42" xfId="0" applyNumberFormat="1" applyFont="1" applyFill="1" applyBorder="1" applyAlignment="1">
      <alignment horizontal="center" wrapText="1"/>
    </xf>
    <xf numFmtId="49" fontId="8" fillId="8" borderId="21" xfId="0" applyNumberFormat="1" applyFont="1" applyFill="1" applyBorder="1" applyAlignment="1">
      <alignment horizontal="center" wrapText="1"/>
    </xf>
    <xf numFmtId="49" fontId="8" fillId="8" borderId="90" xfId="0" applyNumberFormat="1" applyFont="1" applyFill="1" applyBorder="1" applyAlignment="1">
      <alignment horizontal="center" wrapText="1"/>
    </xf>
    <xf numFmtId="49" fontId="4" fillId="8" borderId="14" xfId="0" applyNumberFormat="1" applyFont="1" applyFill="1" applyBorder="1" applyAlignment="1">
      <alignment horizontal="center"/>
    </xf>
    <xf numFmtId="49" fontId="4" fillId="8" borderId="33" xfId="0" applyNumberFormat="1" applyFont="1" applyFill="1" applyBorder="1" applyAlignment="1">
      <alignment horizontal="center"/>
    </xf>
    <xf numFmtId="49" fontId="4" fillId="8" borderId="34" xfId="0" applyNumberFormat="1" applyFont="1" applyFill="1" applyBorder="1" applyAlignment="1">
      <alignment horizontal="center"/>
    </xf>
    <xf numFmtId="0" fontId="4" fillId="8" borderId="31" xfId="0" applyNumberFormat="1" applyFont="1" applyFill="1" applyBorder="1" applyAlignment="1">
      <alignment horizontal="center"/>
    </xf>
    <xf numFmtId="0" fontId="4" fillId="8" borderId="61" xfId="0" applyNumberFormat="1" applyFont="1" applyFill="1" applyBorder="1" applyAlignment="1">
      <alignment horizontal="center"/>
    </xf>
    <xf numFmtId="0" fontId="4" fillId="8" borderId="34" xfId="0" applyNumberFormat="1" applyFont="1" applyFill="1" applyBorder="1" applyAlignment="1">
      <alignment horizontal="center"/>
    </xf>
    <xf numFmtId="49" fontId="4" fillId="8" borderId="31" xfId="0" applyNumberFormat="1" applyFont="1" applyFill="1" applyBorder="1" applyAlignment="1">
      <alignment horizontal="center"/>
    </xf>
    <xf numFmtId="49" fontId="4" fillId="8" borderId="61" xfId="0" applyNumberFormat="1" applyFont="1" applyFill="1" applyBorder="1" applyAlignment="1">
      <alignment horizontal="center"/>
    </xf>
    <xf numFmtId="49" fontId="4" fillId="3" borderId="6" xfId="0" applyNumberFormat="1" applyFont="1" applyFill="1" applyBorder="1"/>
    <xf numFmtId="49" fontId="4" fillId="3" borderId="33" xfId="0" applyNumberFormat="1" applyFont="1" applyFill="1" applyBorder="1"/>
    <xf numFmtId="49" fontId="4" fillId="3" borderId="61" xfId="0" applyNumberFormat="1" applyFont="1" applyFill="1" applyBorder="1"/>
    <xf numFmtId="0" fontId="8" fillId="8" borderId="42" xfId="0" applyNumberFormat="1" applyFont="1" applyFill="1" applyBorder="1" applyAlignment="1">
      <alignment horizontal="left" wrapText="1"/>
    </xf>
    <xf numFmtId="0" fontId="8" fillId="8" borderId="21" xfId="0" applyNumberFormat="1" applyFont="1" applyFill="1" applyBorder="1" applyAlignment="1">
      <alignment horizontal="left" wrapText="1"/>
    </xf>
    <xf numFmtId="0" fontId="8" fillId="8" borderId="90" xfId="0" applyNumberFormat="1" applyFont="1" applyFill="1" applyBorder="1" applyAlignment="1">
      <alignment horizontal="left" wrapText="1"/>
    </xf>
    <xf numFmtId="49" fontId="8" fillId="8" borderId="31" xfId="0" applyNumberFormat="1" applyFont="1" applyFill="1" applyBorder="1" applyAlignment="1">
      <alignment horizontal="left" wrapText="1"/>
    </xf>
    <xf numFmtId="49" fontId="8" fillId="8" borderId="61" xfId="0" applyNumberFormat="1" applyFont="1" applyFill="1" applyBorder="1" applyAlignment="1">
      <alignment horizontal="left" wrapText="1"/>
    </xf>
    <xf numFmtId="49" fontId="8" fillId="8" borderId="93" xfId="0" applyNumberFormat="1" applyFont="1" applyFill="1" applyBorder="1" applyAlignment="1">
      <alignment horizontal="left" wrapText="1"/>
    </xf>
    <xf numFmtId="49" fontId="4" fillId="5" borderId="31" xfId="0" applyNumberFormat="1" applyFont="1" applyFill="1" applyBorder="1" applyAlignment="1">
      <alignment horizontal="left" wrapText="1"/>
    </xf>
    <xf numFmtId="49" fontId="4" fillId="5" borderId="61" xfId="0" applyNumberFormat="1" applyFont="1" applyFill="1" applyBorder="1" applyAlignment="1">
      <alignment horizontal="left" wrapText="1"/>
    </xf>
    <xf numFmtId="49" fontId="4" fillId="5" borderId="34" xfId="0" applyNumberFormat="1" applyFont="1" applyFill="1" applyBorder="1" applyAlignment="1">
      <alignment horizontal="left" wrapText="1"/>
    </xf>
    <xf numFmtId="0" fontId="8" fillId="5" borderId="31" xfId="0" applyNumberFormat="1" applyFont="1" applyFill="1" applyBorder="1" applyAlignment="1">
      <alignment horizontal="left" wrapText="1"/>
    </xf>
    <xf numFmtId="0" fontId="8" fillId="5" borderId="61" xfId="0" applyNumberFormat="1" applyFont="1" applyFill="1" applyBorder="1" applyAlignment="1">
      <alignment horizontal="left" wrapText="1"/>
    </xf>
    <xf numFmtId="0" fontId="8" fillId="5" borderId="34" xfId="0" applyNumberFormat="1" applyFont="1" applyFill="1" applyBorder="1" applyAlignment="1">
      <alignment horizontal="left" wrapText="1"/>
    </xf>
    <xf numFmtId="0" fontId="8" fillId="8" borderId="94" xfId="0" applyNumberFormat="1" applyFont="1" applyFill="1" applyBorder="1" applyAlignment="1">
      <alignment horizontal="left" wrapText="1"/>
    </xf>
    <xf numFmtId="0" fontId="8" fillId="8" borderId="36" xfId="0" applyNumberFormat="1" applyFont="1" applyFill="1" applyBorder="1" applyAlignment="1">
      <alignment horizontal="left" wrapText="1"/>
    </xf>
    <xf numFmtId="0" fontId="8" fillId="8" borderId="95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/>
    <xf numFmtId="49" fontId="8" fillId="0" borderId="62" xfId="0" applyNumberFormat="1" applyFont="1" applyFill="1" applyBorder="1" applyAlignment="1">
      <alignment wrapText="1"/>
    </xf>
    <xf numFmtId="49" fontId="8" fillId="0" borderId="0" xfId="0" applyNumberFormat="1" applyFont="1" applyFill="1" applyAlignment="1">
      <alignment wrapText="1"/>
    </xf>
    <xf numFmtId="49" fontId="8" fillId="0" borderId="62" xfId="0" applyNumberFormat="1" applyFont="1" applyBorder="1"/>
    <xf numFmtId="49" fontId="8" fillId="0" borderId="0" xfId="0" applyNumberFormat="1" applyFont="1"/>
    <xf numFmtId="49" fontId="4" fillId="3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4" fillId="8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 wrapText="1"/>
    </xf>
    <xf numFmtId="49" fontId="4" fillId="8" borderId="0" xfId="0" applyNumberFormat="1" applyFont="1" applyFill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49" fontId="4" fillId="3" borderId="33" xfId="0" applyNumberFormat="1" applyFont="1" applyFill="1" applyBorder="1" applyAlignment="1">
      <alignment horizontal="center"/>
    </xf>
    <xf numFmtId="49" fontId="4" fillId="3" borderId="61" xfId="0" applyNumberFormat="1" applyFont="1" applyFill="1" applyBorder="1" applyAlignment="1">
      <alignment horizontal="center"/>
    </xf>
    <xf numFmtId="0" fontId="4" fillId="8" borderId="14" xfId="0" applyNumberFormat="1" applyFont="1" applyFill="1" applyBorder="1" applyAlignment="1">
      <alignment horizontal="center"/>
    </xf>
    <xf numFmtId="49" fontId="13" fillId="8" borderId="14" xfId="0" applyNumberFormat="1" applyFont="1" applyFill="1" applyBorder="1" applyAlignment="1">
      <alignment horizontal="center"/>
    </xf>
    <xf numFmtId="49" fontId="4" fillId="8" borderId="42" xfId="0" applyNumberFormat="1" applyFont="1" applyFill="1" applyBorder="1" applyAlignment="1">
      <alignment horizontal="left" wrapText="1"/>
    </xf>
    <xf numFmtId="49" fontId="4" fillId="8" borderId="21" xfId="0" applyNumberFormat="1" applyFont="1" applyFill="1" applyBorder="1" applyAlignment="1">
      <alignment horizontal="left" wrapText="1"/>
    </xf>
    <xf numFmtId="49" fontId="4" fillId="8" borderId="90" xfId="0" applyNumberFormat="1" applyFont="1" applyFill="1" applyBorder="1" applyAlignment="1">
      <alignment horizontal="left" wrapText="1"/>
    </xf>
    <xf numFmtId="0" fontId="2" fillId="0" borderId="0" xfId="0" applyNumberFormat="1" applyFont="1" applyFill="1"/>
    <xf numFmtId="1" fontId="13" fillId="5" borderId="0" xfId="0" applyNumberFormat="1" applyFont="1" applyFill="1" applyBorder="1" applyAlignment="1">
      <alignment horizontal="left" wrapText="1"/>
    </xf>
    <xf numFmtId="1" fontId="13" fillId="5" borderId="27" xfId="0" applyNumberFormat="1" applyFont="1" applyFill="1" applyBorder="1" applyAlignment="1">
      <alignment horizontal="left" wrapText="1"/>
    </xf>
    <xf numFmtId="49" fontId="4" fillId="0" borderId="66" xfId="0" applyNumberFormat="1" applyFont="1" applyBorder="1" applyAlignment="1">
      <alignment horizontal="left" wrapText="1"/>
    </xf>
    <xf numFmtId="49" fontId="4" fillId="8" borderId="66" xfId="0" applyNumberFormat="1" applyFont="1" applyFill="1" applyBorder="1" applyAlignment="1">
      <alignment horizontal="left"/>
    </xf>
    <xf numFmtId="49" fontId="4" fillId="8" borderId="66" xfId="0" applyNumberFormat="1" applyFont="1" applyFill="1" applyBorder="1" applyAlignment="1">
      <alignment horizontal="left" wrapText="1"/>
    </xf>
    <xf numFmtId="49" fontId="4" fillId="8" borderId="39" xfId="0" applyNumberFormat="1" applyFont="1" applyFill="1" applyBorder="1" applyAlignment="1">
      <alignment horizontal="left" wrapText="1"/>
    </xf>
    <xf numFmtId="49" fontId="4" fillId="8" borderId="22" xfId="0" applyNumberFormat="1" applyFont="1" applyFill="1" applyBorder="1" applyAlignment="1">
      <alignment horizontal="left" wrapText="1"/>
    </xf>
    <xf numFmtId="0" fontId="13" fillId="5" borderId="31" xfId="0" applyNumberFormat="1" applyFont="1" applyFill="1" applyBorder="1" applyAlignment="1">
      <alignment horizontal="center" wrapText="1"/>
    </xf>
    <xf numFmtId="0" fontId="13" fillId="5" borderId="61" xfId="0" applyNumberFormat="1" applyFont="1" applyFill="1" applyBorder="1" applyAlignment="1">
      <alignment horizontal="center" wrapText="1"/>
    </xf>
    <xf numFmtId="0" fontId="13" fillId="5" borderId="34" xfId="0" applyNumberFormat="1" applyFont="1" applyFill="1" applyBorder="1" applyAlignment="1">
      <alignment horizontal="center" wrapText="1"/>
    </xf>
    <xf numFmtId="0" fontId="5" fillId="2" borderId="111" xfId="0" applyNumberFormat="1" applyFont="1" applyFill="1" applyBorder="1" applyAlignment="1">
      <alignment horizontal="center" vertical="center"/>
    </xf>
    <xf numFmtId="0" fontId="5" fillId="2" borderId="5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87" xfId="0" applyNumberFormat="1" applyFont="1" applyFill="1" applyBorder="1" applyAlignment="1">
      <alignment horizontal="center" vertical="center"/>
    </xf>
    <xf numFmtId="0" fontId="5" fillId="2" borderId="53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 textRotation="90" wrapText="1"/>
    </xf>
    <xf numFmtId="0" fontId="5" fillId="6" borderId="15" xfId="0" applyNumberFormat="1" applyFont="1" applyFill="1" applyBorder="1" applyAlignment="1">
      <alignment horizontal="center" vertical="center" textRotation="90" wrapText="1"/>
    </xf>
    <xf numFmtId="0" fontId="13" fillId="9" borderId="44" xfId="0" applyNumberFormat="1" applyFont="1" applyFill="1" applyBorder="1" applyAlignment="1">
      <alignment horizontal="center" wrapText="1"/>
    </xf>
    <xf numFmtId="0" fontId="13" fillId="9" borderId="22" xfId="0" applyNumberFormat="1" applyFont="1" applyFill="1" applyBorder="1" applyAlignment="1">
      <alignment horizontal="center" wrapText="1"/>
    </xf>
    <xf numFmtId="0" fontId="13" fillId="9" borderId="59" xfId="0" applyNumberFormat="1" applyFont="1" applyFill="1" applyBorder="1" applyAlignment="1">
      <alignment horizontal="center" wrapText="1"/>
    </xf>
    <xf numFmtId="0" fontId="4" fillId="0" borderId="31" xfId="0" applyNumberFormat="1" applyFont="1" applyBorder="1" applyAlignment="1">
      <alignment horizontal="center"/>
    </xf>
    <xf numFmtId="0" fontId="4" fillId="0" borderId="61" xfId="0" applyNumberFormat="1" applyFont="1" applyBorder="1" applyAlignment="1">
      <alignment horizontal="center"/>
    </xf>
    <xf numFmtId="0" fontId="4" fillId="0" borderId="60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59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/>
    </xf>
    <xf numFmtId="0" fontId="5" fillId="6" borderId="56" xfId="0" applyNumberFormat="1" applyFont="1" applyFill="1" applyBorder="1" applyAlignment="1">
      <alignment horizontal="center" vertical="center"/>
    </xf>
    <xf numFmtId="0" fontId="5" fillId="6" borderId="57" xfId="0" applyNumberFormat="1" applyFont="1" applyFill="1" applyBorder="1" applyAlignment="1">
      <alignment horizontal="center" vertical="center"/>
    </xf>
    <xf numFmtId="0" fontId="5" fillId="6" borderId="11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10" xfId="0" applyNumberFormat="1" applyFont="1" applyFill="1" applyBorder="1" applyAlignment="1">
      <alignment horizontal="center" vertical="center"/>
    </xf>
    <xf numFmtId="49" fontId="4" fillId="8" borderId="14" xfId="0" applyNumberFormat="1" applyFont="1" applyFill="1" applyBorder="1" applyAlignment="1">
      <alignment horizontal="left" wrapText="1"/>
    </xf>
    <xf numFmtId="49" fontId="4" fillId="8" borderId="33" xfId="0" applyNumberFormat="1" applyFont="1" applyFill="1" applyBorder="1" applyAlignment="1">
      <alignment horizontal="left" wrapText="1"/>
    </xf>
    <xf numFmtId="49" fontId="4" fillId="8" borderId="34" xfId="0" applyNumberFormat="1" applyFont="1" applyFill="1" applyBorder="1" applyAlignment="1">
      <alignment horizontal="left" wrapText="1"/>
    </xf>
    <xf numFmtId="0" fontId="4" fillId="3" borderId="31" xfId="0" applyNumberFormat="1" applyFont="1" applyFill="1" applyBorder="1" applyAlignment="1">
      <alignment horizontal="center"/>
    </xf>
    <xf numFmtId="0" fontId="4" fillId="3" borderId="61" xfId="0" applyNumberFormat="1" applyFont="1" applyFill="1" applyBorder="1" applyAlignment="1">
      <alignment horizontal="center"/>
    </xf>
    <xf numFmtId="0" fontId="4" fillId="3" borderId="34" xfId="0" applyNumberFormat="1" applyFont="1" applyFill="1" applyBorder="1" applyAlignment="1">
      <alignment horizontal="center"/>
    </xf>
    <xf numFmtId="49" fontId="4" fillId="8" borderId="78" xfId="0" applyNumberFormat="1" applyFont="1" applyFill="1" applyBorder="1" applyAlignment="1">
      <alignment horizontal="center" wrapText="1"/>
    </xf>
    <xf numFmtId="49" fontId="4" fillId="8" borderId="79" xfId="0" applyNumberFormat="1" applyFont="1" applyFill="1" applyBorder="1" applyAlignment="1">
      <alignment horizontal="center" wrapText="1"/>
    </xf>
    <xf numFmtId="49" fontId="4" fillId="8" borderId="80" xfId="0" applyNumberFormat="1" applyFont="1" applyFill="1" applyBorder="1" applyAlignment="1">
      <alignment horizontal="center" wrapText="1"/>
    </xf>
    <xf numFmtId="49" fontId="4" fillId="3" borderId="31" xfId="0" applyNumberFormat="1" applyFont="1" applyFill="1" applyBorder="1" applyAlignment="1">
      <alignment horizontal="center"/>
    </xf>
    <xf numFmtId="49" fontId="4" fillId="3" borderId="34" xfId="0" applyNumberFormat="1" applyFont="1" applyFill="1" applyBorder="1" applyAlignment="1">
      <alignment horizontal="center"/>
    </xf>
    <xf numFmtId="0" fontId="13" fillId="8" borderId="31" xfId="0" applyNumberFormat="1" applyFont="1" applyFill="1" applyBorder="1" applyAlignment="1">
      <alignment horizontal="center"/>
    </xf>
    <xf numFmtId="49" fontId="4" fillId="8" borderId="89" xfId="0" applyNumberFormat="1" applyFont="1" applyFill="1" applyBorder="1" applyAlignment="1">
      <alignment horizontal="center"/>
    </xf>
    <xf numFmtId="0" fontId="4" fillId="8" borderId="31" xfId="0" applyNumberFormat="1" applyFont="1" applyFill="1" applyBorder="1" applyAlignment="1">
      <alignment horizontal="right"/>
    </xf>
    <xf numFmtId="0" fontId="4" fillId="8" borderId="61" xfId="0" applyNumberFormat="1" applyFont="1" applyFill="1" applyBorder="1" applyAlignment="1">
      <alignment horizontal="right"/>
    </xf>
    <xf numFmtId="0" fontId="4" fillId="8" borderId="34" xfId="0" applyNumberFormat="1" applyFont="1" applyFill="1" applyBorder="1" applyAlignment="1">
      <alignment horizontal="right"/>
    </xf>
    <xf numFmtId="49" fontId="8" fillId="13" borderId="13" xfId="0" applyNumberFormat="1" applyFont="1" applyFill="1" applyBorder="1" applyAlignment="1">
      <alignment horizontal="center" vertical="center" wrapText="1"/>
    </xf>
    <xf numFmtId="49" fontId="8" fillId="13" borderId="39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wrapText="1"/>
    </xf>
    <xf numFmtId="0" fontId="13" fillId="0" borderId="44" xfId="0" applyNumberFormat="1" applyFont="1" applyBorder="1" applyAlignment="1">
      <alignment horizontal="center" wrapText="1"/>
    </xf>
    <xf numFmtId="49" fontId="4" fillId="8" borderId="117" xfId="0" applyNumberFormat="1" applyFont="1" applyFill="1" applyBorder="1" applyAlignment="1">
      <alignment horizontal="center" wrapText="1"/>
    </xf>
    <xf numFmtId="49" fontId="4" fillId="8" borderId="118" xfId="0" applyNumberFormat="1" applyFont="1" applyFill="1" applyBorder="1" applyAlignment="1">
      <alignment horizontal="center" wrapText="1"/>
    </xf>
    <xf numFmtId="49" fontId="4" fillId="8" borderId="116" xfId="0" applyNumberFormat="1" applyFont="1" applyFill="1" applyBorder="1" applyAlignment="1">
      <alignment horizontal="center" wrapText="1"/>
    </xf>
    <xf numFmtId="49" fontId="4" fillId="8" borderId="79" xfId="0" applyNumberFormat="1" applyFont="1" applyFill="1" applyBorder="1" applyAlignment="1">
      <alignment horizontal="center"/>
    </xf>
    <xf numFmtId="49" fontId="4" fillId="8" borderId="80" xfId="0" applyNumberFormat="1" applyFont="1" applyFill="1" applyBorder="1" applyAlignment="1">
      <alignment horizontal="center"/>
    </xf>
    <xf numFmtId="49" fontId="4" fillId="8" borderId="78" xfId="0" applyNumberFormat="1" applyFont="1" applyFill="1" applyBorder="1" applyAlignment="1">
      <alignment horizontal="center"/>
    </xf>
    <xf numFmtId="1" fontId="13" fillId="5" borderId="58" xfId="0" applyNumberFormat="1" applyFont="1" applyFill="1" applyBorder="1" applyAlignment="1">
      <alignment horizontal="center" wrapText="1"/>
    </xf>
    <xf numFmtId="1" fontId="13" fillId="5" borderId="0" xfId="0" applyNumberFormat="1" applyFont="1" applyFill="1" applyBorder="1" applyAlignment="1">
      <alignment horizontal="center" wrapText="1"/>
    </xf>
    <xf numFmtId="1" fontId="13" fillId="5" borderId="27" xfId="0" applyNumberFormat="1" applyFont="1" applyFill="1" applyBorder="1" applyAlignment="1">
      <alignment horizontal="center" wrapText="1"/>
    </xf>
    <xf numFmtId="0" fontId="4" fillId="0" borderId="14" xfId="0" applyNumberFormat="1" applyFont="1" applyBorder="1" applyAlignment="1">
      <alignment horizontal="left"/>
    </xf>
    <xf numFmtId="0" fontId="4" fillId="0" borderId="33" xfId="0" applyNumberFormat="1" applyFont="1" applyBorder="1" applyAlignment="1">
      <alignment horizontal="left"/>
    </xf>
    <xf numFmtId="0" fontId="4" fillId="0" borderId="34" xfId="0" applyNumberFormat="1" applyFont="1" applyBorder="1" applyAlignment="1">
      <alignment horizontal="left"/>
    </xf>
    <xf numFmtId="49" fontId="4" fillId="8" borderId="119" xfId="0" applyNumberFormat="1" applyFont="1" applyFill="1" applyBorder="1" applyAlignment="1">
      <alignment horizontal="center" wrapText="1"/>
    </xf>
    <xf numFmtId="49" fontId="4" fillId="8" borderId="120" xfId="0" applyNumberFormat="1" applyFont="1" applyFill="1" applyBorder="1" applyAlignment="1">
      <alignment horizontal="center" wrapText="1"/>
    </xf>
    <xf numFmtId="49" fontId="4" fillId="8" borderId="121" xfId="0" applyNumberFormat="1" applyFont="1" applyFill="1" applyBorder="1" applyAlignment="1">
      <alignment horizontal="center" wrapText="1"/>
    </xf>
    <xf numFmtId="1" fontId="13" fillId="5" borderId="31" xfId="0" applyNumberFormat="1" applyFont="1" applyFill="1" applyBorder="1" applyAlignment="1">
      <alignment horizontal="center" wrapText="1"/>
    </xf>
    <xf numFmtId="1" fontId="13" fillId="5" borderId="61" xfId="0" applyNumberFormat="1" applyFont="1" applyFill="1" applyBorder="1" applyAlignment="1">
      <alignment horizontal="center" wrapText="1"/>
    </xf>
    <xf numFmtId="1" fontId="13" fillId="5" borderId="34" xfId="0" applyNumberFormat="1" applyFont="1" applyFill="1" applyBorder="1" applyAlignment="1">
      <alignment horizontal="center" wrapText="1"/>
    </xf>
    <xf numFmtId="49" fontId="4" fillId="8" borderId="61" xfId="0" applyNumberFormat="1" applyFont="1" applyFill="1" applyBorder="1" applyAlignment="1">
      <alignment horizontal="left" wrapText="1"/>
    </xf>
    <xf numFmtId="49" fontId="8" fillId="8" borderId="19" xfId="0" applyNumberFormat="1" applyFont="1" applyFill="1" applyBorder="1" applyAlignment="1">
      <alignment horizontal="left" vertical="center" wrapText="1"/>
    </xf>
    <xf numFmtId="49" fontId="8" fillId="8" borderId="48" xfId="0" applyNumberFormat="1" applyFont="1" applyFill="1" applyBorder="1" applyAlignment="1">
      <alignment horizontal="left" vertical="center" wrapText="1"/>
    </xf>
    <xf numFmtId="49" fontId="8" fillId="8" borderId="28" xfId="0" applyNumberFormat="1" applyFont="1" applyFill="1" applyBorder="1" applyAlignment="1">
      <alignment horizontal="left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58" xfId="0" applyNumberFormat="1" applyFont="1" applyBorder="1" applyAlignment="1">
      <alignment horizontal="center" vertical="center" wrapText="1"/>
    </xf>
    <xf numFmtId="49" fontId="4" fillId="5" borderId="94" xfId="0" applyNumberFormat="1" applyFont="1" applyFill="1" applyBorder="1" applyAlignment="1">
      <alignment horizontal="left" wrapText="1"/>
    </xf>
    <xf numFmtId="49" fontId="4" fillId="5" borderId="36" xfId="0" applyNumberFormat="1" applyFont="1" applyFill="1" applyBorder="1" applyAlignment="1">
      <alignment horizontal="left" wrapText="1"/>
    </xf>
    <xf numFmtId="49" fontId="4" fillId="5" borderId="95" xfId="0" applyNumberFormat="1" applyFont="1" applyFill="1" applyBorder="1" applyAlignment="1">
      <alignment horizontal="left" wrapText="1"/>
    </xf>
    <xf numFmtId="49" fontId="8" fillId="0" borderId="42" xfId="0" applyNumberFormat="1" applyFont="1" applyFill="1" applyBorder="1" applyAlignment="1">
      <alignment horizontal="left" wrapText="1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90" xfId="0" applyNumberFormat="1" applyFont="1" applyFill="1" applyBorder="1" applyAlignment="1">
      <alignment horizontal="left" wrapText="1"/>
    </xf>
    <xf numFmtId="0" fontId="4" fillId="11" borderId="42" xfId="0" applyNumberFormat="1" applyFont="1" applyFill="1" applyBorder="1" applyAlignment="1">
      <alignment horizontal="left" wrapText="1"/>
    </xf>
    <xf numFmtId="0" fontId="4" fillId="11" borderId="2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845"/>
  <sheetViews>
    <sheetView tabSelected="1" topLeftCell="A17" zoomScaleNormal="100" workbookViewId="0">
      <selection activeCell="E106" sqref="E106"/>
    </sheetView>
  </sheetViews>
  <sheetFormatPr defaultColWidth="9" defaultRowHeight="12.75" x14ac:dyDescent="0.2"/>
  <cols>
    <col min="1" max="1" width="14" style="1" customWidth="1"/>
    <col min="4" max="4" width="19.85546875" customWidth="1"/>
    <col min="5" max="6" width="5.5703125" customWidth="1"/>
    <col min="7" max="7" width="5.5703125" style="111" customWidth="1"/>
    <col min="8" max="8" width="5.5703125" customWidth="1"/>
    <col min="9" max="9" width="5.5703125" style="122" customWidth="1"/>
    <col min="10" max="10" width="5.5703125" customWidth="1"/>
    <col min="11" max="11" width="5.5703125" style="141" customWidth="1"/>
    <col min="12" max="12" width="5.5703125" customWidth="1"/>
    <col min="13" max="13" width="7.28515625" customWidth="1"/>
    <col min="14" max="14" width="5.5703125" customWidth="1"/>
    <col min="15" max="16" width="7.28515625" customWidth="1"/>
    <col min="17" max="17" width="7.7109375" customWidth="1"/>
    <col min="18" max="18" width="7.42578125" customWidth="1"/>
    <col min="19" max="19" width="5.5703125" customWidth="1"/>
    <col min="20" max="28" width="6.5703125" customWidth="1"/>
    <col min="29" max="32" width="5.5703125" style="2" customWidth="1"/>
    <col min="33" max="33" width="5.5703125" customWidth="1"/>
    <col min="34" max="34" width="6.7109375" customWidth="1"/>
    <col min="35" max="52" width="5.5703125" customWidth="1"/>
    <col min="54" max="78" width="9" style="3" customWidth="1"/>
  </cols>
  <sheetData>
    <row r="1" spans="1:78" s="4" customFormat="1" ht="60" customHeight="1" x14ac:dyDescent="0.2">
      <c r="A1" s="785" t="s">
        <v>231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786"/>
      <c r="AD1" s="786"/>
      <c r="AE1" s="786"/>
      <c r="AF1" s="786"/>
      <c r="AG1" s="786"/>
      <c r="AH1" s="786"/>
      <c r="AI1" s="786"/>
      <c r="AJ1" s="786"/>
      <c r="AK1" s="786"/>
      <c r="AL1" s="786"/>
      <c r="AM1" s="786"/>
      <c r="AN1" s="786"/>
      <c r="AO1" s="786"/>
      <c r="AP1" s="786"/>
      <c r="AQ1" s="786"/>
      <c r="AR1" s="786"/>
      <c r="AS1" s="786"/>
      <c r="AT1" s="786"/>
      <c r="AU1" s="786"/>
      <c r="AV1" s="786"/>
      <c r="AW1" s="786"/>
      <c r="AX1" s="786"/>
      <c r="AY1" s="786"/>
      <c r="AZ1" s="78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s="6" customFormat="1" ht="12" customHeight="1" x14ac:dyDescent="0.2">
      <c r="A2" s="787"/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  <c r="AX2" s="788"/>
      <c r="AY2" s="788"/>
      <c r="AZ2" s="788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s="6" customFormat="1" ht="13.15" customHeight="1" thickBot="1" x14ac:dyDescent="0.25">
      <c r="A3" s="787"/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788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788"/>
      <c r="AT3" s="788"/>
      <c r="AU3" s="788"/>
      <c r="AV3" s="788"/>
      <c r="AW3" s="788"/>
      <c r="AX3" s="788"/>
      <c r="AY3" s="788"/>
      <c r="AZ3" s="788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6" customFormat="1" ht="12" customHeight="1" x14ac:dyDescent="0.2">
      <c r="A4" s="812" t="s">
        <v>0</v>
      </c>
      <c r="B4" s="808" t="s">
        <v>1</v>
      </c>
      <c r="C4" s="809"/>
      <c r="D4" s="809"/>
      <c r="E4" s="802" t="s">
        <v>2</v>
      </c>
      <c r="F4" s="802"/>
      <c r="G4" s="802"/>
      <c r="H4" s="802"/>
      <c r="I4" s="802"/>
      <c r="J4" s="802"/>
      <c r="K4" s="802"/>
      <c r="L4" s="803"/>
      <c r="M4" s="799" t="s">
        <v>3</v>
      </c>
      <c r="N4" s="816" t="s">
        <v>4</v>
      </c>
      <c r="O4" s="816" t="s">
        <v>5</v>
      </c>
      <c r="P4" s="747" t="s">
        <v>6</v>
      </c>
      <c r="Q4" s="779" t="s">
        <v>7</v>
      </c>
      <c r="R4" s="780"/>
      <c r="S4" s="780"/>
      <c r="T4" s="781"/>
      <c r="U4" s="779" t="s">
        <v>171</v>
      </c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1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78" s="6" customFormat="1" ht="16.5" customHeight="1" thickBot="1" x14ac:dyDescent="0.25">
      <c r="A5" s="813"/>
      <c r="B5" s="810"/>
      <c r="C5" s="811"/>
      <c r="D5" s="811"/>
      <c r="E5" s="804"/>
      <c r="F5" s="804"/>
      <c r="G5" s="804"/>
      <c r="H5" s="804"/>
      <c r="I5" s="804"/>
      <c r="J5" s="804"/>
      <c r="K5" s="804"/>
      <c r="L5" s="805"/>
      <c r="M5" s="800"/>
      <c r="N5" s="817"/>
      <c r="O5" s="817"/>
      <c r="P5" s="748"/>
      <c r="Q5" s="793"/>
      <c r="R5" s="794"/>
      <c r="S5" s="794"/>
      <c r="T5" s="795"/>
      <c r="U5" s="796"/>
      <c r="V5" s="797"/>
      <c r="W5" s="797"/>
      <c r="X5" s="797"/>
      <c r="Y5" s="797"/>
      <c r="Z5" s="797"/>
      <c r="AA5" s="797"/>
      <c r="AB5" s="797"/>
      <c r="AC5" s="797"/>
      <c r="AD5" s="797"/>
      <c r="AE5" s="797"/>
      <c r="AF5" s="797"/>
      <c r="AG5" s="797"/>
      <c r="AH5" s="797"/>
      <c r="AI5" s="797"/>
      <c r="AJ5" s="797"/>
      <c r="AK5" s="797"/>
      <c r="AL5" s="797"/>
      <c r="AM5" s="797"/>
      <c r="AN5" s="797"/>
      <c r="AO5" s="797"/>
      <c r="AP5" s="797"/>
      <c r="AQ5" s="797"/>
      <c r="AR5" s="797"/>
      <c r="AS5" s="797"/>
      <c r="AT5" s="797"/>
      <c r="AU5" s="797"/>
      <c r="AV5" s="797"/>
      <c r="AW5" s="797"/>
      <c r="AX5" s="797"/>
      <c r="AY5" s="797"/>
      <c r="AZ5" s="798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78" s="6" customFormat="1" ht="12.75" customHeight="1" x14ac:dyDescent="0.2">
      <c r="A6" s="813"/>
      <c r="B6" s="810"/>
      <c r="C6" s="811"/>
      <c r="D6" s="811"/>
      <c r="E6" s="806" t="s">
        <v>8</v>
      </c>
      <c r="F6" s="807" t="s">
        <v>9</v>
      </c>
      <c r="G6" s="818" t="s">
        <v>10</v>
      </c>
      <c r="H6" s="820" t="s">
        <v>11</v>
      </c>
      <c r="I6" s="822" t="s">
        <v>12</v>
      </c>
      <c r="J6" s="820" t="s">
        <v>13</v>
      </c>
      <c r="K6" s="824" t="s">
        <v>166</v>
      </c>
      <c r="L6" s="820" t="s">
        <v>167</v>
      </c>
      <c r="M6" s="800"/>
      <c r="N6" s="817"/>
      <c r="O6" s="817"/>
      <c r="P6" s="748"/>
      <c r="Q6" s="793"/>
      <c r="R6" s="794"/>
      <c r="S6" s="794"/>
      <c r="T6" s="795"/>
      <c r="U6" s="779" t="s">
        <v>14</v>
      </c>
      <c r="V6" s="780"/>
      <c r="W6" s="780"/>
      <c r="X6" s="780"/>
      <c r="Y6" s="780"/>
      <c r="Z6" s="780"/>
      <c r="AA6" s="780"/>
      <c r="AB6" s="781"/>
      <c r="AC6" s="814" t="s">
        <v>135</v>
      </c>
      <c r="AD6" s="703"/>
      <c r="AE6" s="703"/>
      <c r="AF6" s="703"/>
      <c r="AG6" s="703"/>
      <c r="AH6" s="703"/>
      <c r="AI6" s="703"/>
      <c r="AJ6" s="704"/>
      <c r="AK6" s="702" t="s">
        <v>15</v>
      </c>
      <c r="AL6" s="703"/>
      <c r="AM6" s="703"/>
      <c r="AN6" s="703"/>
      <c r="AO6" s="703"/>
      <c r="AP6" s="703"/>
      <c r="AQ6" s="703"/>
      <c r="AR6" s="704"/>
      <c r="AS6" s="702" t="s">
        <v>136</v>
      </c>
      <c r="AT6" s="703"/>
      <c r="AU6" s="703"/>
      <c r="AV6" s="703"/>
      <c r="AW6" s="703"/>
      <c r="AX6" s="703"/>
      <c r="AY6" s="703"/>
      <c r="AZ6" s="704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6" customFormat="1" ht="8.4499999999999993" customHeight="1" thickBot="1" x14ac:dyDescent="0.25">
      <c r="A7" s="813"/>
      <c r="B7" s="810"/>
      <c r="C7" s="811"/>
      <c r="D7" s="811"/>
      <c r="E7" s="806"/>
      <c r="F7" s="807"/>
      <c r="G7" s="819"/>
      <c r="H7" s="821"/>
      <c r="I7" s="823"/>
      <c r="J7" s="821"/>
      <c r="K7" s="825"/>
      <c r="L7" s="821"/>
      <c r="M7" s="800"/>
      <c r="N7" s="817"/>
      <c r="O7" s="817"/>
      <c r="P7" s="748"/>
      <c r="Q7" s="793"/>
      <c r="R7" s="794"/>
      <c r="S7" s="794"/>
      <c r="T7" s="795"/>
      <c r="U7" s="796"/>
      <c r="V7" s="797"/>
      <c r="W7" s="797"/>
      <c r="X7" s="797"/>
      <c r="Y7" s="797"/>
      <c r="Z7" s="797"/>
      <c r="AA7" s="797"/>
      <c r="AB7" s="798"/>
      <c r="AC7" s="815"/>
      <c r="AD7" s="706"/>
      <c r="AE7" s="706"/>
      <c r="AF7" s="706"/>
      <c r="AG7" s="706"/>
      <c r="AH7" s="706"/>
      <c r="AI7" s="706"/>
      <c r="AJ7" s="707"/>
      <c r="AK7" s="705"/>
      <c r="AL7" s="706"/>
      <c r="AM7" s="706"/>
      <c r="AN7" s="706"/>
      <c r="AO7" s="706"/>
      <c r="AP7" s="706"/>
      <c r="AQ7" s="706"/>
      <c r="AR7" s="707"/>
      <c r="AS7" s="705"/>
      <c r="AT7" s="706"/>
      <c r="AU7" s="706"/>
      <c r="AV7" s="706"/>
      <c r="AW7" s="706"/>
      <c r="AX7" s="706"/>
      <c r="AY7" s="706"/>
      <c r="AZ7" s="70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6" customFormat="1" ht="18.75" customHeight="1" x14ac:dyDescent="0.2">
      <c r="A8" s="813"/>
      <c r="B8" s="810"/>
      <c r="C8" s="811"/>
      <c r="D8" s="811"/>
      <c r="E8" s="806"/>
      <c r="F8" s="807"/>
      <c r="G8" s="819"/>
      <c r="H8" s="821"/>
      <c r="I8" s="823"/>
      <c r="J8" s="821"/>
      <c r="K8" s="825"/>
      <c r="L8" s="821"/>
      <c r="M8" s="800"/>
      <c r="N8" s="817"/>
      <c r="O8" s="817"/>
      <c r="P8" s="748"/>
      <c r="Q8" s="793"/>
      <c r="R8" s="794"/>
      <c r="S8" s="794"/>
      <c r="T8" s="795"/>
      <c r="U8" s="779" t="s">
        <v>137</v>
      </c>
      <c r="V8" s="780"/>
      <c r="W8" s="780"/>
      <c r="X8" s="781"/>
      <c r="Y8" s="779" t="s">
        <v>138</v>
      </c>
      <c r="Z8" s="780"/>
      <c r="AA8" s="780"/>
      <c r="AB8" s="781"/>
      <c r="AC8" s="890" t="s">
        <v>16</v>
      </c>
      <c r="AD8" s="891"/>
      <c r="AE8" s="891"/>
      <c r="AF8" s="892"/>
      <c r="AG8" s="708" t="s">
        <v>17</v>
      </c>
      <c r="AH8" s="709"/>
      <c r="AI8" s="709"/>
      <c r="AJ8" s="710"/>
      <c r="AK8" s="908" t="s">
        <v>18</v>
      </c>
      <c r="AL8" s="909"/>
      <c r="AM8" s="909"/>
      <c r="AN8" s="910"/>
      <c r="AO8" s="708" t="s">
        <v>170</v>
      </c>
      <c r="AP8" s="709"/>
      <c r="AQ8" s="709"/>
      <c r="AR8" s="710"/>
      <c r="AS8" s="711" t="s">
        <v>19</v>
      </c>
      <c r="AT8" s="712"/>
      <c r="AU8" s="712"/>
      <c r="AV8" s="713"/>
      <c r="AW8" s="711" t="s">
        <v>169</v>
      </c>
      <c r="AX8" s="712"/>
      <c r="AY8" s="712"/>
      <c r="AZ8" s="713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s="6" customFormat="1" ht="6.75" customHeight="1" thickBot="1" x14ac:dyDescent="0.25">
      <c r="A9" s="813"/>
      <c r="B9" s="810"/>
      <c r="C9" s="811"/>
      <c r="D9" s="811"/>
      <c r="E9" s="806"/>
      <c r="F9" s="807"/>
      <c r="G9" s="819"/>
      <c r="H9" s="821"/>
      <c r="I9" s="823"/>
      <c r="J9" s="821"/>
      <c r="K9" s="825"/>
      <c r="L9" s="821"/>
      <c r="M9" s="800"/>
      <c r="N9" s="817"/>
      <c r="O9" s="817"/>
      <c r="P9" s="748"/>
      <c r="Q9" s="796"/>
      <c r="R9" s="797"/>
      <c r="S9" s="797"/>
      <c r="T9" s="798"/>
      <c r="U9" s="782"/>
      <c r="V9" s="783"/>
      <c r="W9" s="783"/>
      <c r="X9" s="784"/>
      <c r="Y9" s="793"/>
      <c r="Z9" s="794"/>
      <c r="AA9" s="794"/>
      <c r="AB9" s="795"/>
      <c r="AC9" s="893"/>
      <c r="AD9" s="894"/>
      <c r="AE9" s="894"/>
      <c r="AF9" s="895"/>
      <c r="AG9" s="705"/>
      <c r="AH9" s="706"/>
      <c r="AI9" s="706"/>
      <c r="AJ9" s="707"/>
      <c r="AK9" s="911"/>
      <c r="AL9" s="912"/>
      <c r="AM9" s="912"/>
      <c r="AN9" s="913"/>
      <c r="AO9" s="705"/>
      <c r="AP9" s="706"/>
      <c r="AQ9" s="706"/>
      <c r="AR9" s="707"/>
      <c r="AS9" s="714"/>
      <c r="AT9" s="715"/>
      <c r="AU9" s="715"/>
      <c r="AV9" s="716"/>
      <c r="AW9" s="714"/>
      <c r="AX9" s="715"/>
      <c r="AY9" s="715"/>
      <c r="AZ9" s="716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6" customFormat="1" ht="12.75" customHeight="1" x14ac:dyDescent="0.2">
      <c r="A10" s="813"/>
      <c r="B10" s="810"/>
      <c r="C10" s="811"/>
      <c r="D10" s="811"/>
      <c r="E10" s="806"/>
      <c r="F10" s="807"/>
      <c r="G10" s="819"/>
      <c r="H10" s="821"/>
      <c r="I10" s="823"/>
      <c r="J10" s="821"/>
      <c r="K10" s="825"/>
      <c r="L10" s="821"/>
      <c r="M10" s="800"/>
      <c r="N10" s="817"/>
      <c r="O10" s="817"/>
      <c r="P10" s="749"/>
      <c r="Q10" s="746" t="s">
        <v>20</v>
      </c>
      <c r="R10" s="743" t="s">
        <v>21</v>
      </c>
      <c r="S10" s="791" t="s">
        <v>22</v>
      </c>
      <c r="T10" s="789" t="s">
        <v>23</v>
      </c>
      <c r="U10" s="741" t="s">
        <v>28</v>
      </c>
      <c r="V10" s="741" t="s">
        <v>29</v>
      </c>
      <c r="W10" s="741" t="s">
        <v>30</v>
      </c>
      <c r="X10" s="741" t="s">
        <v>27</v>
      </c>
      <c r="Y10" s="729" t="s">
        <v>28</v>
      </c>
      <c r="Z10" s="729" t="s">
        <v>29</v>
      </c>
      <c r="AA10" s="729" t="s">
        <v>30</v>
      </c>
      <c r="AB10" s="737" t="s">
        <v>27</v>
      </c>
      <c r="AC10" s="735" t="s">
        <v>24</v>
      </c>
      <c r="AD10" s="735" t="s">
        <v>25</v>
      </c>
      <c r="AE10" s="735" t="s">
        <v>26</v>
      </c>
      <c r="AF10" s="735" t="s">
        <v>27</v>
      </c>
      <c r="AG10" s="729" t="s">
        <v>28</v>
      </c>
      <c r="AH10" s="729" t="s">
        <v>29</v>
      </c>
      <c r="AI10" s="729" t="s">
        <v>30</v>
      </c>
      <c r="AJ10" s="733" t="s">
        <v>27</v>
      </c>
      <c r="AK10" s="896" t="s">
        <v>28</v>
      </c>
      <c r="AL10" s="896" t="s">
        <v>29</v>
      </c>
      <c r="AM10" s="896" t="s">
        <v>30</v>
      </c>
      <c r="AN10" s="722" t="s">
        <v>27</v>
      </c>
      <c r="AO10" s="727" t="s">
        <v>28</v>
      </c>
      <c r="AP10" s="727" t="s">
        <v>29</v>
      </c>
      <c r="AQ10" s="729" t="s">
        <v>30</v>
      </c>
      <c r="AR10" s="733" t="s">
        <v>27</v>
      </c>
      <c r="AS10" s="731" t="s">
        <v>28</v>
      </c>
      <c r="AT10" s="731" t="s">
        <v>29</v>
      </c>
      <c r="AU10" s="731" t="s">
        <v>31</v>
      </c>
      <c r="AV10" s="717" t="s">
        <v>27</v>
      </c>
      <c r="AW10" s="733" t="s">
        <v>28</v>
      </c>
      <c r="AX10" s="733" t="s">
        <v>29</v>
      </c>
      <c r="AY10" s="733" t="s">
        <v>30</v>
      </c>
      <c r="AZ10" s="720" t="s">
        <v>27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6" customFormat="1" ht="13.7" customHeight="1" x14ac:dyDescent="0.2">
      <c r="A11" s="813"/>
      <c r="B11" s="810"/>
      <c r="C11" s="811"/>
      <c r="D11" s="811"/>
      <c r="E11" s="806"/>
      <c r="F11" s="807"/>
      <c r="G11" s="819"/>
      <c r="H11" s="821"/>
      <c r="I11" s="823"/>
      <c r="J11" s="821"/>
      <c r="K11" s="825"/>
      <c r="L11" s="821"/>
      <c r="M11" s="800"/>
      <c r="N11" s="817"/>
      <c r="O11" s="817"/>
      <c r="P11" s="749"/>
      <c r="Q11" s="746"/>
      <c r="R11" s="744"/>
      <c r="S11" s="791"/>
      <c r="T11" s="789"/>
      <c r="U11" s="742"/>
      <c r="V11" s="742"/>
      <c r="W11" s="742"/>
      <c r="X11" s="742"/>
      <c r="Y11" s="730"/>
      <c r="Z11" s="730"/>
      <c r="AA11" s="730"/>
      <c r="AB11" s="734"/>
      <c r="AC11" s="736"/>
      <c r="AD11" s="736"/>
      <c r="AE11" s="736"/>
      <c r="AF11" s="736"/>
      <c r="AG11" s="730"/>
      <c r="AH11" s="730"/>
      <c r="AI11" s="730"/>
      <c r="AJ11" s="734"/>
      <c r="AK11" s="897"/>
      <c r="AL11" s="897"/>
      <c r="AM11" s="897"/>
      <c r="AN11" s="723"/>
      <c r="AO11" s="728"/>
      <c r="AP11" s="728"/>
      <c r="AQ11" s="730"/>
      <c r="AR11" s="734"/>
      <c r="AS11" s="732"/>
      <c r="AT11" s="732"/>
      <c r="AU11" s="732"/>
      <c r="AV11" s="718"/>
      <c r="AW11" s="734"/>
      <c r="AX11" s="734"/>
      <c r="AY11" s="734"/>
      <c r="AZ11" s="721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6" customFormat="1" ht="13.7" customHeight="1" x14ac:dyDescent="0.2">
      <c r="A12" s="813"/>
      <c r="B12" s="810"/>
      <c r="C12" s="811"/>
      <c r="D12" s="811"/>
      <c r="E12" s="806"/>
      <c r="F12" s="807"/>
      <c r="G12" s="819"/>
      <c r="H12" s="821"/>
      <c r="I12" s="823"/>
      <c r="J12" s="821"/>
      <c r="K12" s="825"/>
      <c r="L12" s="821"/>
      <c r="M12" s="800"/>
      <c r="N12" s="817"/>
      <c r="O12" s="817"/>
      <c r="P12" s="749"/>
      <c r="Q12" s="746"/>
      <c r="R12" s="744"/>
      <c r="S12" s="791"/>
      <c r="T12" s="789"/>
      <c r="U12" s="742"/>
      <c r="V12" s="742"/>
      <c r="W12" s="742"/>
      <c r="X12" s="742"/>
      <c r="Y12" s="730"/>
      <c r="Z12" s="730"/>
      <c r="AA12" s="730"/>
      <c r="AB12" s="734"/>
      <c r="AC12" s="736"/>
      <c r="AD12" s="736"/>
      <c r="AE12" s="736"/>
      <c r="AF12" s="736"/>
      <c r="AG12" s="730"/>
      <c r="AH12" s="730"/>
      <c r="AI12" s="730"/>
      <c r="AJ12" s="734"/>
      <c r="AK12" s="897"/>
      <c r="AL12" s="897"/>
      <c r="AM12" s="897"/>
      <c r="AN12" s="723"/>
      <c r="AO12" s="728"/>
      <c r="AP12" s="728"/>
      <c r="AQ12" s="730"/>
      <c r="AR12" s="734"/>
      <c r="AS12" s="732"/>
      <c r="AT12" s="732"/>
      <c r="AU12" s="732"/>
      <c r="AV12" s="718"/>
      <c r="AW12" s="734"/>
      <c r="AX12" s="734"/>
      <c r="AY12" s="734"/>
      <c r="AZ12" s="721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6" customFormat="1" ht="78" customHeight="1" x14ac:dyDescent="0.2">
      <c r="A13" s="813"/>
      <c r="B13" s="810"/>
      <c r="C13" s="811"/>
      <c r="D13" s="811"/>
      <c r="E13" s="806"/>
      <c r="F13" s="807"/>
      <c r="G13" s="819"/>
      <c r="H13" s="821"/>
      <c r="I13" s="823"/>
      <c r="J13" s="821"/>
      <c r="K13" s="825"/>
      <c r="L13" s="821"/>
      <c r="M13" s="800"/>
      <c r="N13" s="817"/>
      <c r="O13" s="817"/>
      <c r="P13" s="749"/>
      <c r="Q13" s="746"/>
      <c r="R13" s="744"/>
      <c r="S13" s="791"/>
      <c r="T13" s="789"/>
      <c r="U13" s="742"/>
      <c r="V13" s="742"/>
      <c r="W13" s="742"/>
      <c r="X13" s="742"/>
      <c r="Y13" s="730"/>
      <c r="Z13" s="730"/>
      <c r="AA13" s="730"/>
      <c r="AB13" s="734"/>
      <c r="AC13" s="736"/>
      <c r="AD13" s="736"/>
      <c r="AE13" s="736"/>
      <c r="AF13" s="736"/>
      <c r="AG13" s="730"/>
      <c r="AH13" s="730"/>
      <c r="AI13" s="730"/>
      <c r="AJ13" s="734"/>
      <c r="AK13" s="897"/>
      <c r="AL13" s="897"/>
      <c r="AM13" s="897"/>
      <c r="AN13" s="723"/>
      <c r="AO13" s="728"/>
      <c r="AP13" s="728"/>
      <c r="AQ13" s="730"/>
      <c r="AR13" s="734"/>
      <c r="AS13" s="732"/>
      <c r="AT13" s="732"/>
      <c r="AU13" s="732"/>
      <c r="AV13" s="718"/>
      <c r="AW13" s="734"/>
      <c r="AX13" s="734"/>
      <c r="AY13" s="734"/>
      <c r="AZ13" s="721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6" customFormat="1" ht="7.15" customHeight="1" thickBot="1" x14ac:dyDescent="0.25">
      <c r="A14" s="813"/>
      <c r="B14" s="810"/>
      <c r="C14" s="811"/>
      <c r="D14" s="811"/>
      <c r="E14" s="806"/>
      <c r="F14" s="807"/>
      <c r="G14" s="819"/>
      <c r="H14" s="821"/>
      <c r="I14" s="823"/>
      <c r="J14" s="821"/>
      <c r="K14" s="825"/>
      <c r="L14" s="821"/>
      <c r="M14" s="801"/>
      <c r="N14" s="817"/>
      <c r="O14" s="817"/>
      <c r="P14" s="750"/>
      <c r="Q14" s="746"/>
      <c r="R14" s="745"/>
      <c r="S14" s="792"/>
      <c r="T14" s="790"/>
      <c r="U14" s="742"/>
      <c r="V14" s="742"/>
      <c r="W14" s="742"/>
      <c r="X14" s="742"/>
      <c r="Y14" s="730"/>
      <c r="Z14" s="730"/>
      <c r="AA14" s="730"/>
      <c r="AB14" s="734"/>
      <c r="AC14" s="736"/>
      <c r="AD14" s="736"/>
      <c r="AE14" s="736"/>
      <c r="AF14" s="736"/>
      <c r="AG14" s="730"/>
      <c r="AH14" s="730"/>
      <c r="AI14" s="730"/>
      <c r="AJ14" s="734"/>
      <c r="AK14" s="897"/>
      <c r="AL14" s="897"/>
      <c r="AM14" s="897"/>
      <c r="AN14" s="723"/>
      <c r="AO14" s="728"/>
      <c r="AP14" s="728"/>
      <c r="AQ14" s="730"/>
      <c r="AR14" s="734"/>
      <c r="AS14" s="732"/>
      <c r="AT14" s="732"/>
      <c r="AU14" s="732"/>
      <c r="AV14" s="718"/>
      <c r="AW14" s="734"/>
      <c r="AX14" s="734"/>
      <c r="AY14" s="734"/>
      <c r="AZ14" s="721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s="6" customFormat="1" ht="13.15" hidden="1" customHeight="1" x14ac:dyDescent="0.2">
      <c r="A15" s="239"/>
      <c r="B15" s="240"/>
      <c r="C15" s="241"/>
      <c r="D15" s="241"/>
      <c r="E15" s="234"/>
      <c r="F15" s="234"/>
      <c r="G15" s="243"/>
      <c r="H15" s="244"/>
      <c r="I15" s="245"/>
      <c r="J15" s="244"/>
      <c r="K15" s="246"/>
      <c r="L15" s="244"/>
      <c r="M15" s="9"/>
      <c r="N15" s="242"/>
      <c r="O15" s="242"/>
      <c r="P15" s="10"/>
      <c r="Q15" s="247"/>
      <c r="R15" s="248"/>
      <c r="S15" s="233"/>
      <c r="T15" s="11"/>
      <c r="U15" s="249"/>
      <c r="V15" s="249"/>
      <c r="W15" s="249"/>
      <c r="X15" s="210"/>
      <c r="Y15" s="250"/>
      <c r="Z15" s="250"/>
      <c r="AA15" s="250"/>
      <c r="AB15" s="12"/>
      <c r="AC15" s="8"/>
      <c r="AD15" s="8"/>
      <c r="AE15" s="8"/>
      <c r="AF15" s="8"/>
      <c r="AG15" s="250"/>
      <c r="AH15" s="250"/>
      <c r="AI15" s="250"/>
      <c r="AJ15" s="12"/>
      <c r="AK15" s="252"/>
      <c r="AL15" s="252"/>
      <c r="AM15" s="252"/>
      <c r="AN15" s="13"/>
      <c r="AO15" s="253"/>
      <c r="AP15" s="253"/>
      <c r="AQ15" s="250"/>
      <c r="AR15" s="14"/>
      <c r="AS15" s="254"/>
      <c r="AT15" s="254"/>
      <c r="AU15" s="15"/>
      <c r="AV15" s="15"/>
      <c r="AW15" s="251"/>
      <c r="AX15" s="251"/>
      <c r="AY15" s="251"/>
      <c r="AZ15" s="156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s="6" customFormat="1" ht="22.9" hidden="1" customHeight="1" x14ac:dyDescent="0.2">
      <c r="A16" s="255"/>
      <c r="B16" s="256"/>
      <c r="C16" s="257"/>
      <c r="D16" s="257"/>
      <c r="E16" s="234"/>
      <c r="F16" s="234"/>
      <c r="G16" s="243"/>
      <c r="H16" s="244"/>
      <c r="I16" s="245"/>
      <c r="J16" s="244"/>
      <c r="K16" s="246"/>
      <c r="L16" s="244"/>
      <c r="M16" s="16"/>
      <c r="N16" s="242"/>
      <c r="O16" s="242"/>
      <c r="P16" s="17"/>
      <c r="Q16" s="247"/>
      <c r="R16" s="248"/>
      <c r="S16" s="18"/>
      <c r="T16" s="19"/>
      <c r="U16" s="249"/>
      <c r="V16" s="249"/>
      <c r="W16" s="249"/>
      <c r="X16" s="210"/>
      <c r="Y16" s="250"/>
      <c r="Z16" s="250"/>
      <c r="AA16" s="250"/>
      <c r="AB16" s="12"/>
      <c r="AC16" s="8"/>
      <c r="AD16" s="8"/>
      <c r="AE16" s="8"/>
      <c r="AF16" s="8"/>
      <c r="AG16" s="250"/>
      <c r="AH16" s="250"/>
      <c r="AI16" s="250"/>
      <c r="AJ16" s="12"/>
      <c r="AK16" s="252"/>
      <c r="AL16" s="252"/>
      <c r="AM16" s="252"/>
      <c r="AN16" s="13"/>
      <c r="AO16" s="253"/>
      <c r="AP16" s="253"/>
      <c r="AQ16" s="250"/>
      <c r="AR16" s="292"/>
      <c r="AS16" s="254"/>
      <c r="AT16" s="254"/>
      <c r="AU16" s="15"/>
      <c r="AV16" s="15"/>
      <c r="AW16" s="251"/>
      <c r="AX16" s="251"/>
      <c r="AY16" s="251"/>
      <c r="AZ16" s="156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</row>
    <row r="17" spans="1:78" s="6" customFormat="1" ht="13.15" customHeight="1" thickBot="1" x14ac:dyDescent="0.3">
      <c r="A17" s="231">
        <v>1</v>
      </c>
      <c r="B17" s="757">
        <v>2</v>
      </c>
      <c r="C17" s="758"/>
      <c r="D17" s="759"/>
      <c r="E17" s="232"/>
      <c r="F17" s="232"/>
      <c r="G17" s="754">
        <v>3</v>
      </c>
      <c r="H17" s="755"/>
      <c r="I17" s="755"/>
      <c r="J17" s="755"/>
      <c r="K17" s="755"/>
      <c r="L17" s="756"/>
      <c r="M17" s="754">
        <v>4</v>
      </c>
      <c r="N17" s="755"/>
      <c r="O17" s="755"/>
      <c r="P17" s="756"/>
      <c r="Q17" s="724">
        <v>5</v>
      </c>
      <c r="R17" s="725"/>
      <c r="S17" s="725"/>
      <c r="T17" s="726"/>
      <c r="U17" s="724">
        <v>6</v>
      </c>
      <c r="V17" s="725"/>
      <c r="W17" s="725"/>
      <c r="X17" s="726"/>
      <c r="Y17" s="724">
        <v>7</v>
      </c>
      <c r="Z17" s="725"/>
      <c r="AA17" s="725"/>
      <c r="AB17" s="726"/>
      <c r="AC17" s="754">
        <v>8</v>
      </c>
      <c r="AD17" s="755"/>
      <c r="AE17" s="755"/>
      <c r="AF17" s="756"/>
      <c r="AG17" s="754">
        <v>9</v>
      </c>
      <c r="AH17" s="755"/>
      <c r="AI17" s="755"/>
      <c r="AJ17" s="756"/>
      <c r="AK17" s="754">
        <v>10</v>
      </c>
      <c r="AL17" s="755"/>
      <c r="AM17" s="755"/>
      <c r="AN17" s="756"/>
      <c r="AO17" s="754">
        <v>11</v>
      </c>
      <c r="AP17" s="755"/>
      <c r="AQ17" s="755"/>
      <c r="AR17" s="756"/>
      <c r="AS17" s="724">
        <v>12</v>
      </c>
      <c r="AT17" s="725"/>
      <c r="AU17" s="725"/>
      <c r="AV17" s="726"/>
      <c r="AW17" s="719">
        <v>13</v>
      </c>
      <c r="AX17" s="719"/>
      <c r="AY17" s="719"/>
      <c r="AZ17" s="719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</row>
    <row r="18" spans="1:78" s="6" customFormat="1" ht="30" customHeight="1" thickBot="1" x14ac:dyDescent="0.3">
      <c r="A18" s="166"/>
      <c r="B18" s="261" t="s">
        <v>153</v>
      </c>
      <c r="C18" s="262"/>
      <c r="D18" s="263"/>
      <c r="E18" s="208"/>
      <c r="F18" s="208"/>
      <c r="G18" s="290"/>
      <c r="H18" s="290"/>
      <c r="I18" s="290"/>
      <c r="J18" s="290"/>
      <c r="K18" s="290"/>
      <c r="L18" s="290"/>
      <c r="M18" s="290">
        <f>SUM(M19:M33)</f>
        <v>1476</v>
      </c>
      <c r="N18" s="290">
        <f t="shared" ref="N18:T18" si="0">SUM(N19:N32)</f>
        <v>36</v>
      </c>
      <c r="O18" s="290">
        <f t="shared" si="0"/>
        <v>0</v>
      </c>
      <c r="P18" s="290">
        <f t="shared" si="0"/>
        <v>1028</v>
      </c>
      <c r="Q18" s="290">
        <f>SUM(Q19:Q33)</f>
        <v>1368</v>
      </c>
      <c r="R18" s="290">
        <f t="shared" si="0"/>
        <v>0</v>
      </c>
      <c r="S18" s="290">
        <f t="shared" si="0"/>
        <v>0</v>
      </c>
      <c r="T18" s="290">
        <f t="shared" si="0"/>
        <v>72</v>
      </c>
      <c r="U18" s="291">
        <f>SUM(U19:U33)</f>
        <v>154</v>
      </c>
      <c r="V18" s="291">
        <f t="shared" ref="V18:X18" si="1">SUM(V19:V33)</f>
        <v>452</v>
      </c>
      <c r="W18" s="291">
        <f t="shared" si="1"/>
        <v>6</v>
      </c>
      <c r="X18" s="291">
        <f t="shared" si="1"/>
        <v>0</v>
      </c>
      <c r="Y18" s="291">
        <f>SUM(Y19:Y33)</f>
        <v>152</v>
      </c>
      <c r="Z18" s="291">
        <f t="shared" ref="Z18:AB18" si="2">SUM(Z19:Z33)</f>
        <v>610</v>
      </c>
      <c r="AA18" s="291">
        <f t="shared" si="2"/>
        <v>30</v>
      </c>
      <c r="AB18" s="291">
        <f t="shared" si="2"/>
        <v>72</v>
      </c>
      <c r="AC18" s="291">
        <f t="shared" ref="AC18:AZ18" si="3">SUM(AC19:AC32)</f>
        <v>0</v>
      </c>
      <c r="AD18" s="291">
        <f t="shared" si="3"/>
        <v>0</v>
      </c>
      <c r="AE18" s="291">
        <f t="shared" si="3"/>
        <v>0</v>
      </c>
      <c r="AF18" s="291">
        <f t="shared" si="3"/>
        <v>0</v>
      </c>
      <c r="AG18" s="291">
        <f t="shared" si="3"/>
        <v>0</v>
      </c>
      <c r="AH18" s="291">
        <f t="shared" si="3"/>
        <v>0</v>
      </c>
      <c r="AI18" s="291">
        <f t="shared" si="3"/>
        <v>0</v>
      </c>
      <c r="AJ18" s="291">
        <f t="shared" si="3"/>
        <v>0</v>
      </c>
      <c r="AK18" s="291">
        <f t="shared" si="3"/>
        <v>0</v>
      </c>
      <c r="AL18" s="291">
        <f t="shared" si="3"/>
        <v>0</v>
      </c>
      <c r="AM18" s="291">
        <f t="shared" si="3"/>
        <v>0</v>
      </c>
      <c r="AN18" s="291">
        <f t="shared" si="3"/>
        <v>0</v>
      </c>
      <c r="AO18" s="291">
        <f t="shared" si="3"/>
        <v>0</v>
      </c>
      <c r="AP18" s="291">
        <f t="shared" si="3"/>
        <v>0</v>
      </c>
      <c r="AQ18" s="291">
        <f t="shared" si="3"/>
        <v>0</v>
      </c>
      <c r="AR18" s="291">
        <f t="shared" si="3"/>
        <v>0</v>
      </c>
      <c r="AS18" s="291">
        <f t="shared" si="3"/>
        <v>0</v>
      </c>
      <c r="AT18" s="291">
        <f t="shared" si="3"/>
        <v>0</v>
      </c>
      <c r="AU18" s="291">
        <f t="shared" si="3"/>
        <v>0</v>
      </c>
      <c r="AV18" s="291">
        <f t="shared" si="3"/>
        <v>0</v>
      </c>
      <c r="AW18" s="209">
        <f t="shared" si="3"/>
        <v>0</v>
      </c>
      <c r="AX18" s="209">
        <f t="shared" si="3"/>
        <v>0</v>
      </c>
      <c r="AY18" s="209">
        <f t="shared" si="3"/>
        <v>0</v>
      </c>
      <c r="AZ18" s="209">
        <f t="shared" si="3"/>
        <v>0</v>
      </c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</row>
    <row r="19" spans="1:78" s="6" customFormat="1" ht="30" customHeight="1" x14ac:dyDescent="0.25">
      <c r="A19" s="160" t="s">
        <v>139</v>
      </c>
      <c r="B19" s="771" t="s">
        <v>154</v>
      </c>
      <c r="C19" s="772"/>
      <c r="D19" s="773"/>
      <c r="E19" s="176"/>
      <c r="F19" s="461" t="s">
        <v>51</v>
      </c>
      <c r="G19" s="272"/>
      <c r="H19" s="204"/>
      <c r="I19" s="235"/>
      <c r="J19" s="204"/>
      <c r="K19" s="237"/>
      <c r="L19" s="204"/>
      <c r="M19" s="205">
        <f>SUM(U19:AZ19)</f>
        <v>76</v>
      </c>
      <c r="N19" s="293">
        <f>SUM(W19+AA19)</f>
        <v>0</v>
      </c>
      <c r="O19" s="293"/>
      <c r="P19" s="293">
        <f>SUM(V19+Z19)</f>
        <v>58</v>
      </c>
      <c r="Q19" s="294">
        <f>SUM(U19+V19+Z19+Y19)</f>
        <v>58</v>
      </c>
      <c r="R19" s="294"/>
      <c r="S19" s="216"/>
      <c r="T19" s="507">
        <v>18</v>
      </c>
      <c r="U19" s="218"/>
      <c r="V19" s="163">
        <v>16</v>
      </c>
      <c r="W19" s="163"/>
      <c r="X19" s="163"/>
      <c r="Y19" s="167"/>
      <c r="Z19" s="167">
        <v>42</v>
      </c>
      <c r="AA19" s="167"/>
      <c r="AB19" s="487">
        <v>18</v>
      </c>
      <c r="AC19" s="301"/>
      <c r="AD19" s="297"/>
      <c r="AE19" s="297"/>
      <c r="AF19" s="297"/>
      <c r="AG19" s="298"/>
      <c r="AH19" s="298"/>
      <c r="AI19" s="298"/>
      <c r="AJ19" s="298"/>
      <c r="AK19" s="299"/>
      <c r="AL19" s="299"/>
      <c r="AM19" s="299"/>
      <c r="AN19" s="299"/>
      <c r="AO19" s="300"/>
      <c r="AP19" s="300"/>
      <c r="AQ19" s="300"/>
      <c r="AR19" s="300"/>
      <c r="AS19" s="207"/>
      <c r="AT19" s="207"/>
      <c r="AU19" s="207"/>
      <c r="AV19" s="207"/>
      <c r="AW19" s="206"/>
      <c r="AX19" s="206"/>
      <c r="AY19" s="206"/>
      <c r="AZ19" s="206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</row>
    <row r="20" spans="1:78" s="6" customFormat="1" ht="30" customHeight="1" x14ac:dyDescent="0.25">
      <c r="A20" s="161" t="s">
        <v>140</v>
      </c>
      <c r="B20" s="738" t="s">
        <v>155</v>
      </c>
      <c r="C20" s="739"/>
      <c r="D20" s="740"/>
      <c r="E20" s="177"/>
      <c r="F20" s="462" t="s">
        <v>36</v>
      </c>
      <c r="G20" s="273"/>
      <c r="H20" s="198"/>
      <c r="I20" s="236"/>
      <c r="J20" s="198"/>
      <c r="K20" s="238"/>
      <c r="L20" s="198"/>
      <c r="M20" s="205">
        <f t="shared" ref="M20:M32" si="4">SUM(U20:AZ20)</f>
        <v>108</v>
      </c>
      <c r="N20" s="293">
        <f t="shared" ref="N20:N32" si="5">SUM(W20+AA20)</f>
        <v>12</v>
      </c>
      <c r="O20" s="295"/>
      <c r="P20" s="293">
        <f t="shared" ref="P20:P32" si="6">SUM(V20+Z20)</f>
        <v>0</v>
      </c>
      <c r="Q20" s="294">
        <f t="shared" ref="Q20:Q32" si="7">SUM(U20+V20+Z20+Y20)</f>
        <v>96</v>
      </c>
      <c r="R20" s="296"/>
      <c r="S20" s="217"/>
      <c r="T20" s="507"/>
      <c r="U20" s="219">
        <v>52</v>
      </c>
      <c r="V20" s="164"/>
      <c r="W20" s="164"/>
      <c r="X20" s="164"/>
      <c r="Y20" s="168">
        <v>44</v>
      </c>
      <c r="Z20" s="168"/>
      <c r="AA20" s="168">
        <v>12</v>
      </c>
      <c r="AB20" s="488"/>
      <c r="AC20" s="301"/>
      <c r="AD20" s="301"/>
      <c r="AE20" s="301"/>
      <c r="AF20" s="301"/>
      <c r="AG20" s="302"/>
      <c r="AH20" s="302"/>
      <c r="AI20" s="302"/>
      <c r="AJ20" s="302"/>
      <c r="AK20" s="303"/>
      <c r="AL20" s="303"/>
      <c r="AM20" s="303"/>
      <c r="AN20" s="303"/>
      <c r="AO20" s="304"/>
      <c r="AP20" s="304"/>
      <c r="AQ20" s="304"/>
      <c r="AR20" s="304"/>
      <c r="AS20" s="203"/>
      <c r="AT20" s="203"/>
      <c r="AU20" s="203"/>
      <c r="AV20" s="203"/>
      <c r="AW20" s="199"/>
      <c r="AX20" s="199"/>
      <c r="AY20" s="199"/>
      <c r="AZ20" s="199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78" s="6" customFormat="1" ht="30" customHeight="1" x14ac:dyDescent="0.25">
      <c r="A21" s="161" t="s">
        <v>141</v>
      </c>
      <c r="B21" s="264" t="s">
        <v>156</v>
      </c>
      <c r="C21" s="265"/>
      <c r="D21" s="266"/>
      <c r="E21" s="177"/>
      <c r="F21" s="462" t="s">
        <v>36</v>
      </c>
      <c r="G21" s="273"/>
      <c r="H21" s="198"/>
      <c r="I21" s="236"/>
      <c r="J21" s="198"/>
      <c r="K21" s="238"/>
      <c r="L21" s="198"/>
      <c r="M21" s="205">
        <f t="shared" si="4"/>
        <v>74</v>
      </c>
      <c r="N21" s="293">
        <f t="shared" si="5"/>
        <v>0</v>
      </c>
      <c r="O21" s="295"/>
      <c r="P21" s="293">
        <f t="shared" si="6"/>
        <v>74</v>
      </c>
      <c r="Q21" s="294">
        <f t="shared" si="7"/>
        <v>74</v>
      </c>
      <c r="R21" s="296"/>
      <c r="S21" s="217"/>
      <c r="T21" s="507"/>
      <c r="U21" s="219"/>
      <c r="V21" s="164">
        <v>34</v>
      </c>
      <c r="W21" s="164"/>
      <c r="X21" s="164"/>
      <c r="Y21" s="168"/>
      <c r="Z21" s="168">
        <v>40</v>
      </c>
      <c r="AA21" s="168"/>
      <c r="AB21" s="488"/>
      <c r="AC21" s="301"/>
      <c r="AD21" s="301"/>
      <c r="AE21" s="301"/>
      <c r="AF21" s="301"/>
      <c r="AG21" s="302"/>
      <c r="AH21" s="302"/>
      <c r="AI21" s="302"/>
      <c r="AJ21" s="302"/>
      <c r="AK21" s="303"/>
      <c r="AL21" s="303"/>
      <c r="AM21" s="303"/>
      <c r="AN21" s="303"/>
      <c r="AO21" s="304"/>
      <c r="AP21" s="304"/>
      <c r="AQ21" s="304"/>
      <c r="AR21" s="304"/>
      <c r="AS21" s="203"/>
      <c r="AT21" s="203"/>
      <c r="AU21" s="203"/>
      <c r="AV21" s="203"/>
      <c r="AW21" s="199"/>
      <c r="AX21" s="199"/>
      <c r="AY21" s="199"/>
      <c r="AZ21" s="199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78" s="6" customFormat="1" ht="30" customHeight="1" x14ac:dyDescent="0.25">
      <c r="A22" s="161" t="s">
        <v>142</v>
      </c>
      <c r="B22" s="738" t="s">
        <v>157</v>
      </c>
      <c r="C22" s="739"/>
      <c r="D22" s="740"/>
      <c r="E22" s="177"/>
      <c r="F22" s="462" t="s">
        <v>51</v>
      </c>
      <c r="G22" s="273"/>
      <c r="H22" s="198"/>
      <c r="I22" s="236"/>
      <c r="J22" s="198"/>
      <c r="K22" s="238"/>
      <c r="L22" s="198"/>
      <c r="M22" s="205">
        <f t="shared" si="4"/>
        <v>232</v>
      </c>
      <c r="N22" s="293">
        <f t="shared" si="5"/>
        <v>0</v>
      </c>
      <c r="O22" s="295"/>
      <c r="P22" s="293">
        <f t="shared" si="6"/>
        <v>214</v>
      </c>
      <c r="Q22" s="294">
        <f t="shared" si="7"/>
        <v>214</v>
      </c>
      <c r="R22" s="296"/>
      <c r="S22" s="217"/>
      <c r="T22" s="507">
        <v>18</v>
      </c>
      <c r="U22" s="219"/>
      <c r="V22" s="164">
        <v>82</v>
      </c>
      <c r="W22" s="164"/>
      <c r="X22" s="164"/>
      <c r="Y22" s="168"/>
      <c r="Z22" s="168">
        <v>132</v>
      </c>
      <c r="AA22" s="168"/>
      <c r="AB22" s="488">
        <v>18</v>
      </c>
      <c r="AC22" s="301"/>
      <c r="AD22" s="301"/>
      <c r="AE22" s="301"/>
      <c r="AF22" s="301"/>
      <c r="AG22" s="302"/>
      <c r="AH22" s="302"/>
      <c r="AI22" s="302"/>
      <c r="AJ22" s="302"/>
      <c r="AK22" s="303"/>
      <c r="AL22" s="303"/>
      <c r="AM22" s="303"/>
      <c r="AN22" s="303"/>
      <c r="AO22" s="304"/>
      <c r="AP22" s="304"/>
      <c r="AQ22" s="304"/>
      <c r="AR22" s="304"/>
      <c r="AS22" s="203"/>
      <c r="AT22" s="203"/>
      <c r="AU22" s="203"/>
      <c r="AV22" s="203"/>
      <c r="AW22" s="199"/>
      <c r="AX22" s="199"/>
      <c r="AY22" s="199"/>
      <c r="AZ22" s="199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78" s="6" customFormat="1" ht="30" customHeight="1" x14ac:dyDescent="0.25">
      <c r="A23" s="161" t="s">
        <v>143</v>
      </c>
      <c r="B23" s="738" t="s">
        <v>158</v>
      </c>
      <c r="C23" s="739"/>
      <c r="D23" s="740"/>
      <c r="E23" s="177"/>
      <c r="F23" s="462" t="s">
        <v>36</v>
      </c>
      <c r="G23" s="273"/>
      <c r="H23" s="198"/>
      <c r="I23" s="236"/>
      <c r="J23" s="198"/>
      <c r="K23" s="238"/>
      <c r="L23" s="198"/>
      <c r="M23" s="205">
        <f t="shared" si="4"/>
        <v>112</v>
      </c>
      <c r="N23" s="293">
        <f t="shared" si="5"/>
        <v>0</v>
      </c>
      <c r="O23" s="295"/>
      <c r="P23" s="293">
        <f t="shared" si="6"/>
        <v>112</v>
      </c>
      <c r="Q23" s="294">
        <f t="shared" si="7"/>
        <v>112</v>
      </c>
      <c r="R23" s="296"/>
      <c r="S23" s="217"/>
      <c r="T23" s="507"/>
      <c r="U23" s="219"/>
      <c r="V23" s="164">
        <v>68</v>
      </c>
      <c r="W23" s="164"/>
      <c r="X23" s="164"/>
      <c r="Y23" s="168"/>
      <c r="Z23" s="168">
        <v>44</v>
      </c>
      <c r="AA23" s="168"/>
      <c r="AB23" s="488"/>
      <c r="AC23" s="301"/>
      <c r="AD23" s="301"/>
      <c r="AE23" s="301"/>
      <c r="AF23" s="301"/>
      <c r="AG23" s="302"/>
      <c r="AH23" s="302"/>
      <c r="AI23" s="302"/>
      <c r="AJ23" s="302"/>
      <c r="AK23" s="303"/>
      <c r="AL23" s="303"/>
      <c r="AM23" s="303"/>
      <c r="AN23" s="303"/>
      <c r="AO23" s="304"/>
      <c r="AP23" s="304"/>
      <c r="AQ23" s="304"/>
      <c r="AR23" s="304"/>
      <c r="AS23" s="203"/>
      <c r="AT23" s="203"/>
      <c r="AU23" s="203"/>
      <c r="AV23" s="203"/>
      <c r="AW23" s="199"/>
      <c r="AX23" s="199"/>
      <c r="AY23" s="199"/>
      <c r="AZ23" s="199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78" s="6" customFormat="1" ht="30" customHeight="1" x14ac:dyDescent="0.25">
      <c r="A24" s="161" t="s">
        <v>144</v>
      </c>
      <c r="B24" s="738" t="s">
        <v>159</v>
      </c>
      <c r="C24" s="739"/>
      <c r="D24" s="740"/>
      <c r="E24" s="177"/>
      <c r="F24" s="462" t="s">
        <v>36</v>
      </c>
      <c r="G24" s="273"/>
      <c r="H24" s="198"/>
      <c r="I24" s="236"/>
      <c r="J24" s="198"/>
      <c r="K24" s="238"/>
      <c r="L24" s="198"/>
      <c r="M24" s="205">
        <f t="shared" si="4"/>
        <v>134</v>
      </c>
      <c r="N24" s="293">
        <f t="shared" si="5"/>
        <v>0</v>
      </c>
      <c r="O24" s="295"/>
      <c r="P24" s="293">
        <f t="shared" si="6"/>
        <v>0</v>
      </c>
      <c r="Q24" s="294">
        <f t="shared" si="7"/>
        <v>134</v>
      </c>
      <c r="R24" s="296"/>
      <c r="S24" s="217"/>
      <c r="T24" s="507"/>
      <c r="U24" s="219">
        <v>68</v>
      </c>
      <c r="V24" s="164"/>
      <c r="W24" s="164"/>
      <c r="X24" s="164"/>
      <c r="Y24" s="168">
        <v>66</v>
      </c>
      <c r="Z24" s="168"/>
      <c r="AA24" s="168"/>
      <c r="AB24" s="488"/>
      <c r="AC24" s="301"/>
      <c r="AD24" s="301"/>
      <c r="AE24" s="301"/>
      <c r="AF24" s="301"/>
      <c r="AG24" s="302"/>
      <c r="AH24" s="302"/>
      <c r="AI24" s="302"/>
      <c r="AJ24" s="302"/>
      <c r="AK24" s="303"/>
      <c r="AL24" s="303"/>
      <c r="AM24" s="303"/>
      <c r="AN24" s="303"/>
      <c r="AO24" s="304"/>
      <c r="AP24" s="304"/>
      <c r="AQ24" s="304"/>
      <c r="AR24" s="304"/>
      <c r="AS24" s="203"/>
      <c r="AT24" s="203"/>
      <c r="AU24" s="203"/>
      <c r="AV24" s="203"/>
      <c r="AW24" s="199"/>
      <c r="AX24" s="199"/>
      <c r="AY24" s="199"/>
      <c r="AZ24" s="199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78" s="6" customFormat="1" ht="30" customHeight="1" x14ac:dyDescent="0.25">
      <c r="A25" s="161" t="s">
        <v>145</v>
      </c>
      <c r="B25" s="264" t="s">
        <v>160</v>
      </c>
      <c r="C25" s="265"/>
      <c r="D25" s="266"/>
      <c r="E25" s="177"/>
      <c r="F25" s="462" t="s">
        <v>36</v>
      </c>
      <c r="G25" s="273"/>
      <c r="H25" s="198"/>
      <c r="I25" s="236"/>
      <c r="J25" s="198"/>
      <c r="K25" s="238"/>
      <c r="L25" s="198"/>
      <c r="M25" s="205">
        <f t="shared" si="4"/>
        <v>74</v>
      </c>
      <c r="N25" s="293">
        <f t="shared" si="5"/>
        <v>0</v>
      </c>
      <c r="O25" s="295"/>
      <c r="P25" s="293">
        <f t="shared" si="6"/>
        <v>0</v>
      </c>
      <c r="Q25" s="294">
        <f t="shared" si="7"/>
        <v>74</v>
      </c>
      <c r="R25" s="296"/>
      <c r="S25" s="217"/>
      <c r="T25" s="507"/>
      <c r="U25" s="219">
        <v>32</v>
      </c>
      <c r="V25" s="164"/>
      <c r="W25" s="164"/>
      <c r="X25" s="164"/>
      <c r="Y25" s="168">
        <v>42</v>
      </c>
      <c r="Z25" s="168"/>
      <c r="AA25" s="168"/>
      <c r="AB25" s="488"/>
      <c r="AC25" s="301"/>
      <c r="AD25" s="301"/>
      <c r="AE25" s="301"/>
      <c r="AF25" s="301"/>
      <c r="AG25" s="302"/>
      <c r="AH25" s="302"/>
      <c r="AI25" s="302"/>
      <c r="AJ25" s="302"/>
      <c r="AK25" s="303"/>
      <c r="AL25" s="303"/>
      <c r="AM25" s="303"/>
      <c r="AN25" s="303"/>
      <c r="AO25" s="304"/>
      <c r="AP25" s="304"/>
      <c r="AQ25" s="304"/>
      <c r="AR25" s="304"/>
      <c r="AS25" s="203"/>
      <c r="AT25" s="203"/>
      <c r="AU25" s="203"/>
      <c r="AV25" s="203"/>
      <c r="AW25" s="199"/>
      <c r="AX25" s="199"/>
      <c r="AY25" s="199"/>
      <c r="AZ25" s="199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78" s="6" customFormat="1" ht="30" customHeight="1" x14ac:dyDescent="0.25">
      <c r="A26" s="161" t="s">
        <v>146</v>
      </c>
      <c r="B26" s="264" t="s">
        <v>161</v>
      </c>
      <c r="C26" s="265"/>
      <c r="D26" s="266"/>
      <c r="E26" s="177"/>
      <c r="F26" s="462" t="s">
        <v>36</v>
      </c>
      <c r="G26" s="273"/>
      <c r="H26" s="198"/>
      <c r="I26" s="236"/>
      <c r="J26" s="198"/>
      <c r="K26" s="238"/>
      <c r="L26" s="198"/>
      <c r="M26" s="205">
        <f t="shared" si="4"/>
        <v>72</v>
      </c>
      <c r="N26" s="293">
        <f t="shared" si="5"/>
        <v>0</v>
      </c>
      <c r="O26" s="295"/>
      <c r="P26" s="293">
        <f t="shared" si="6"/>
        <v>72</v>
      </c>
      <c r="Q26" s="294">
        <f t="shared" si="7"/>
        <v>72</v>
      </c>
      <c r="R26" s="296"/>
      <c r="S26" s="217"/>
      <c r="T26" s="507"/>
      <c r="U26" s="219"/>
      <c r="V26" s="164">
        <v>34</v>
      </c>
      <c r="W26" s="164"/>
      <c r="X26" s="164"/>
      <c r="Y26" s="168"/>
      <c r="Z26" s="168">
        <v>38</v>
      </c>
      <c r="AA26" s="168"/>
      <c r="AB26" s="488"/>
      <c r="AC26" s="301"/>
      <c r="AD26" s="301"/>
      <c r="AE26" s="301"/>
      <c r="AF26" s="301"/>
      <c r="AG26" s="302"/>
      <c r="AH26" s="302"/>
      <c r="AI26" s="302"/>
      <c r="AJ26" s="302"/>
      <c r="AK26" s="303"/>
      <c r="AL26" s="303"/>
      <c r="AM26" s="303"/>
      <c r="AN26" s="303"/>
      <c r="AO26" s="304"/>
      <c r="AP26" s="304"/>
      <c r="AQ26" s="304"/>
      <c r="AR26" s="304"/>
      <c r="AS26" s="203"/>
      <c r="AT26" s="203"/>
      <c r="AU26" s="203"/>
      <c r="AV26" s="203"/>
      <c r="AW26" s="199"/>
      <c r="AX26" s="199"/>
      <c r="AY26" s="199"/>
      <c r="AZ26" s="19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78" s="6" customFormat="1" ht="30" customHeight="1" x14ac:dyDescent="0.25">
      <c r="A27" s="161" t="s">
        <v>147</v>
      </c>
      <c r="B27" s="264" t="s">
        <v>162</v>
      </c>
      <c r="C27" s="265"/>
      <c r="D27" s="266"/>
      <c r="E27" s="177"/>
      <c r="F27" s="462" t="s">
        <v>36</v>
      </c>
      <c r="G27" s="273"/>
      <c r="H27" s="198"/>
      <c r="I27" s="236"/>
      <c r="J27" s="198"/>
      <c r="K27" s="238"/>
      <c r="L27" s="198"/>
      <c r="M27" s="205">
        <f t="shared" si="4"/>
        <v>112</v>
      </c>
      <c r="N27" s="293">
        <f t="shared" si="5"/>
        <v>0</v>
      </c>
      <c r="O27" s="295"/>
      <c r="P27" s="293">
        <f t="shared" si="6"/>
        <v>112</v>
      </c>
      <c r="Q27" s="294">
        <f t="shared" si="7"/>
        <v>112</v>
      </c>
      <c r="R27" s="296"/>
      <c r="S27" s="217"/>
      <c r="T27" s="507"/>
      <c r="U27" s="219"/>
      <c r="V27" s="164">
        <v>34</v>
      </c>
      <c r="W27" s="164"/>
      <c r="X27" s="164"/>
      <c r="Y27" s="168"/>
      <c r="Z27" s="168">
        <v>78</v>
      </c>
      <c r="AA27" s="168"/>
      <c r="AB27" s="488"/>
      <c r="AC27" s="301"/>
      <c r="AD27" s="301"/>
      <c r="AE27" s="301"/>
      <c r="AF27" s="301"/>
      <c r="AG27" s="302"/>
      <c r="AH27" s="302"/>
      <c r="AI27" s="302"/>
      <c r="AJ27" s="302"/>
      <c r="AK27" s="303"/>
      <c r="AL27" s="303"/>
      <c r="AM27" s="303"/>
      <c r="AN27" s="303"/>
      <c r="AO27" s="304"/>
      <c r="AP27" s="304"/>
      <c r="AQ27" s="304"/>
      <c r="AR27" s="304"/>
      <c r="AS27" s="203"/>
      <c r="AT27" s="203"/>
      <c r="AU27" s="203"/>
      <c r="AV27" s="203"/>
      <c r="AW27" s="199"/>
      <c r="AX27" s="199"/>
      <c r="AY27" s="199"/>
      <c r="AZ27" s="199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78" s="6" customFormat="1" ht="30" customHeight="1" x14ac:dyDescent="0.25">
      <c r="A28" s="161" t="s">
        <v>148</v>
      </c>
      <c r="B28" s="264" t="s">
        <v>163</v>
      </c>
      <c r="C28" s="265"/>
      <c r="D28" s="266"/>
      <c r="E28" s="177"/>
      <c r="F28" s="462" t="s">
        <v>51</v>
      </c>
      <c r="G28" s="273"/>
      <c r="H28" s="198"/>
      <c r="I28" s="236"/>
      <c r="J28" s="198"/>
      <c r="K28" s="238"/>
      <c r="L28" s="198"/>
      <c r="M28" s="205">
        <f t="shared" si="4"/>
        <v>136</v>
      </c>
      <c r="N28" s="293">
        <f t="shared" si="5"/>
        <v>0</v>
      </c>
      <c r="O28" s="295"/>
      <c r="P28" s="293">
        <f t="shared" si="6"/>
        <v>118</v>
      </c>
      <c r="Q28" s="294">
        <f t="shared" si="7"/>
        <v>118</v>
      </c>
      <c r="R28" s="296"/>
      <c r="S28" s="217"/>
      <c r="T28" s="507">
        <v>18</v>
      </c>
      <c r="U28" s="219"/>
      <c r="V28" s="164">
        <v>52</v>
      </c>
      <c r="W28" s="164"/>
      <c r="X28" s="164"/>
      <c r="Y28" s="168"/>
      <c r="Z28" s="168">
        <v>66</v>
      </c>
      <c r="AA28" s="168"/>
      <c r="AB28" s="488">
        <v>18</v>
      </c>
      <c r="AC28" s="301"/>
      <c r="AD28" s="301"/>
      <c r="AE28" s="301"/>
      <c r="AF28" s="301"/>
      <c r="AG28" s="302"/>
      <c r="AH28" s="302"/>
      <c r="AI28" s="302"/>
      <c r="AJ28" s="302"/>
      <c r="AK28" s="303"/>
      <c r="AL28" s="303"/>
      <c r="AM28" s="303"/>
      <c r="AN28" s="303"/>
      <c r="AO28" s="304"/>
      <c r="AP28" s="304"/>
      <c r="AQ28" s="304"/>
      <c r="AR28" s="304"/>
      <c r="AS28" s="203"/>
      <c r="AT28" s="203"/>
      <c r="AU28" s="203"/>
      <c r="AV28" s="203"/>
      <c r="AW28" s="199"/>
      <c r="AX28" s="199"/>
      <c r="AY28" s="199"/>
      <c r="AZ28" s="199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78" s="6" customFormat="1" ht="30" customHeight="1" x14ac:dyDescent="0.25">
      <c r="A29" s="161" t="s">
        <v>149</v>
      </c>
      <c r="B29" s="264" t="s">
        <v>164</v>
      </c>
      <c r="C29" s="265"/>
      <c r="D29" s="266"/>
      <c r="E29" s="177"/>
      <c r="F29" s="462" t="s">
        <v>51</v>
      </c>
      <c r="G29" s="273"/>
      <c r="H29" s="198"/>
      <c r="I29" s="236"/>
      <c r="J29" s="198"/>
      <c r="K29" s="238"/>
      <c r="L29" s="198"/>
      <c r="M29" s="205">
        <f t="shared" si="4"/>
        <v>134</v>
      </c>
      <c r="N29" s="293">
        <f t="shared" si="5"/>
        <v>0</v>
      </c>
      <c r="O29" s="295"/>
      <c r="P29" s="293">
        <f t="shared" si="6"/>
        <v>116</v>
      </c>
      <c r="Q29" s="294">
        <f t="shared" si="7"/>
        <v>116</v>
      </c>
      <c r="R29" s="296"/>
      <c r="S29" s="217"/>
      <c r="T29" s="507">
        <v>18</v>
      </c>
      <c r="U29" s="219"/>
      <c r="V29" s="164">
        <v>50</v>
      </c>
      <c r="W29" s="164"/>
      <c r="X29" s="164"/>
      <c r="Y29" s="168"/>
      <c r="Z29" s="168">
        <v>66</v>
      </c>
      <c r="AA29" s="168"/>
      <c r="AB29" s="488">
        <v>18</v>
      </c>
      <c r="AC29" s="301"/>
      <c r="AD29" s="301"/>
      <c r="AE29" s="301"/>
      <c r="AF29" s="301"/>
      <c r="AG29" s="302"/>
      <c r="AH29" s="302"/>
      <c r="AI29" s="302"/>
      <c r="AJ29" s="302"/>
      <c r="AK29" s="303"/>
      <c r="AL29" s="303"/>
      <c r="AM29" s="303"/>
      <c r="AN29" s="303"/>
      <c r="AO29" s="304"/>
      <c r="AP29" s="304"/>
      <c r="AQ29" s="304"/>
      <c r="AR29" s="304"/>
      <c r="AS29" s="203"/>
      <c r="AT29" s="203"/>
      <c r="AU29" s="203"/>
      <c r="AV29" s="203"/>
      <c r="AW29" s="199"/>
      <c r="AX29" s="199"/>
      <c r="AY29" s="199"/>
      <c r="AZ29" s="199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78" s="6" customFormat="1" ht="30" customHeight="1" x14ac:dyDescent="0.25">
      <c r="A30" s="161" t="s">
        <v>150</v>
      </c>
      <c r="B30" s="264" t="s">
        <v>42</v>
      </c>
      <c r="C30" s="265"/>
      <c r="D30" s="266"/>
      <c r="E30" s="463" t="s">
        <v>168</v>
      </c>
      <c r="F30" s="520" t="s">
        <v>168</v>
      </c>
      <c r="G30" s="273"/>
      <c r="H30" s="198"/>
      <c r="I30" s="236"/>
      <c r="J30" s="198"/>
      <c r="K30" s="238"/>
      <c r="L30" s="198"/>
      <c r="M30" s="205">
        <f t="shared" si="4"/>
        <v>78</v>
      </c>
      <c r="N30" s="293">
        <f t="shared" si="5"/>
        <v>0</v>
      </c>
      <c r="O30" s="295"/>
      <c r="P30" s="293">
        <f t="shared" si="6"/>
        <v>78</v>
      </c>
      <c r="Q30" s="294">
        <f t="shared" si="7"/>
        <v>78</v>
      </c>
      <c r="R30" s="296"/>
      <c r="S30" s="217"/>
      <c r="T30" s="507"/>
      <c r="U30" s="219"/>
      <c r="V30" s="164">
        <v>34</v>
      </c>
      <c r="W30" s="164"/>
      <c r="X30" s="164"/>
      <c r="Y30" s="168"/>
      <c r="Z30" s="168">
        <v>44</v>
      </c>
      <c r="AA30" s="168"/>
      <c r="AB30" s="488"/>
      <c r="AC30" s="301"/>
      <c r="AD30" s="301"/>
      <c r="AE30" s="301"/>
      <c r="AF30" s="301"/>
      <c r="AG30" s="302"/>
      <c r="AH30" s="302"/>
      <c r="AI30" s="302"/>
      <c r="AJ30" s="302"/>
      <c r="AK30" s="303"/>
      <c r="AL30" s="303"/>
      <c r="AM30" s="303"/>
      <c r="AN30" s="303"/>
      <c r="AO30" s="304"/>
      <c r="AP30" s="304"/>
      <c r="AQ30" s="304"/>
      <c r="AR30" s="304"/>
      <c r="AS30" s="203"/>
      <c r="AT30" s="203"/>
      <c r="AU30" s="203"/>
      <c r="AV30" s="203"/>
      <c r="AW30" s="199"/>
      <c r="AX30" s="199"/>
      <c r="AY30" s="199"/>
      <c r="AZ30" s="199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78" s="6" customFormat="1" ht="30" customHeight="1" x14ac:dyDescent="0.25">
      <c r="A31" s="161" t="s">
        <v>151</v>
      </c>
      <c r="B31" s="768" t="s">
        <v>165</v>
      </c>
      <c r="C31" s="769"/>
      <c r="D31" s="770"/>
      <c r="E31" s="463"/>
      <c r="F31" s="462" t="s">
        <v>36</v>
      </c>
      <c r="G31" s="273"/>
      <c r="H31" s="198"/>
      <c r="I31" s="236"/>
      <c r="J31" s="198"/>
      <c r="K31" s="238"/>
      <c r="L31" s="198"/>
      <c r="M31" s="205">
        <f t="shared" si="4"/>
        <v>68</v>
      </c>
      <c r="N31" s="293">
        <f t="shared" si="5"/>
        <v>0</v>
      </c>
      <c r="O31" s="295"/>
      <c r="P31" s="293">
        <f t="shared" si="6"/>
        <v>68</v>
      </c>
      <c r="Q31" s="294">
        <f t="shared" si="7"/>
        <v>68</v>
      </c>
      <c r="R31" s="296"/>
      <c r="S31" s="217"/>
      <c r="T31" s="507"/>
      <c r="U31" s="220"/>
      <c r="V31" s="165">
        <v>32</v>
      </c>
      <c r="W31" s="165"/>
      <c r="X31" s="165"/>
      <c r="Y31" s="169"/>
      <c r="Z31" s="169">
        <v>36</v>
      </c>
      <c r="AA31" s="169"/>
      <c r="AB31" s="489"/>
      <c r="AC31" s="301"/>
      <c r="AD31" s="301"/>
      <c r="AE31" s="301"/>
      <c r="AF31" s="301"/>
      <c r="AG31" s="302"/>
      <c r="AH31" s="302"/>
      <c r="AI31" s="302"/>
      <c r="AJ31" s="302"/>
      <c r="AK31" s="303"/>
      <c r="AL31" s="303"/>
      <c r="AM31" s="303"/>
      <c r="AN31" s="303"/>
      <c r="AO31" s="304"/>
      <c r="AP31" s="304"/>
      <c r="AQ31" s="304"/>
      <c r="AR31" s="304"/>
      <c r="AS31" s="203"/>
      <c r="AT31" s="203"/>
      <c r="AU31" s="203"/>
      <c r="AV31" s="203"/>
      <c r="AW31" s="199"/>
      <c r="AX31" s="199"/>
      <c r="AY31" s="199"/>
      <c r="AZ31" s="199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78" s="6" customFormat="1" ht="30" customHeight="1" thickBot="1" x14ac:dyDescent="0.3">
      <c r="A32" s="162" t="s">
        <v>152</v>
      </c>
      <c r="B32" s="774" t="s">
        <v>179</v>
      </c>
      <c r="C32" s="775"/>
      <c r="D32" s="776"/>
      <c r="E32" s="464"/>
      <c r="F32" s="519" t="s">
        <v>36</v>
      </c>
      <c r="G32" s="273"/>
      <c r="H32" s="198"/>
      <c r="I32" s="236"/>
      <c r="J32" s="198"/>
      <c r="K32" s="238"/>
      <c r="L32" s="198"/>
      <c r="M32" s="205">
        <f t="shared" si="4"/>
        <v>32</v>
      </c>
      <c r="N32" s="293">
        <f t="shared" si="5"/>
        <v>24</v>
      </c>
      <c r="O32" s="295"/>
      <c r="P32" s="293">
        <f t="shared" si="6"/>
        <v>6</v>
      </c>
      <c r="Q32" s="294">
        <f t="shared" si="7"/>
        <v>8</v>
      </c>
      <c r="R32" s="296"/>
      <c r="S32" s="217"/>
      <c r="T32" s="507"/>
      <c r="U32" s="510">
        <v>2</v>
      </c>
      <c r="V32" s="510"/>
      <c r="W32" s="510">
        <v>6</v>
      </c>
      <c r="X32" s="510"/>
      <c r="Y32" s="511"/>
      <c r="Z32" s="511">
        <v>6</v>
      </c>
      <c r="AA32" s="511">
        <v>18</v>
      </c>
      <c r="AB32" s="511"/>
      <c r="AC32" s="509"/>
      <c r="AD32" s="301"/>
      <c r="AE32" s="301"/>
      <c r="AF32" s="301"/>
      <c r="AG32" s="302"/>
      <c r="AH32" s="302"/>
      <c r="AI32" s="302"/>
      <c r="AJ32" s="302"/>
      <c r="AK32" s="303"/>
      <c r="AL32" s="303"/>
      <c r="AM32" s="303"/>
      <c r="AN32" s="303"/>
      <c r="AO32" s="304"/>
      <c r="AP32" s="304"/>
      <c r="AQ32" s="304"/>
      <c r="AR32" s="304"/>
      <c r="AS32" s="203"/>
      <c r="AT32" s="203"/>
      <c r="AU32" s="203"/>
      <c r="AV32" s="203"/>
      <c r="AW32" s="199"/>
      <c r="AX32" s="199"/>
      <c r="AY32" s="199"/>
      <c r="AZ32" s="199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s="6" customFormat="1" ht="30" customHeight="1" thickBot="1" x14ac:dyDescent="0.3">
      <c r="A33" s="518" t="s">
        <v>181</v>
      </c>
      <c r="B33" s="777" t="s">
        <v>180</v>
      </c>
      <c r="C33" s="777"/>
      <c r="D33" s="778"/>
      <c r="E33" s="463"/>
      <c r="F33" s="520" t="s">
        <v>168</v>
      </c>
      <c r="G33" s="273"/>
      <c r="H33" s="198"/>
      <c r="I33" s="236"/>
      <c r="J33" s="198"/>
      <c r="K33" s="238"/>
      <c r="L33" s="198"/>
      <c r="M33" s="205">
        <f t="shared" ref="M33" si="8">SUM(U33:AZ33)</f>
        <v>34</v>
      </c>
      <c r="N33" s="293">
        <f t="shared" ref="N33" si="9">SUM(W33+AA33)</f>
        <v>0</v>
      </c>
      <c r="O33" s="295"/>
      <c r="P33" s="293">
        <f t="shared" ref="P33" si="10">SUM(V33+Z33)</f>
        <v>34</v>
      </c>
      <c r="Q33" s="294">
        <f t="shared" ref="Q33" si="11">SUM(U33+V33+Z33+Y33)</f>
        <v>34</v>
      </c>
      <c r="R33" s="296"/>
      <c r="S33" s="199"/>
      <c r="T33" s="507"/>
      <c r="U33" s="510"/>
      <c r="V33" s="510">
        <v>16</v>
      </c>
      <c r="W33" s="510"/>
      <c r="X33" s="510"/>
      <c r="Y33" s="511"/>
      <c r="Z33" s="511">
        <v>18</v>
      </c>
      <c r="AA33" s="511"/>
      <c r="AB33" s="511"/>
      <c r="AC33" s="508"/>
      <c r="AD33" s="301"/>
      <c r="AE33" s="301"/>
      <c r="AF33" s="301"/>
      <c r="AG33" s="302"/>
      <c r="AH33" s="302"/>
      <c r="AI33" s="302"/>
      <c r="AJ33" s="302"/>
      <c r="AK33" s="303"/>
      <c r="AL33" s="303"/>
      <c r="AM33" s="303"/>
      <c r="AN33" s="303"/>
      <c r="AO33" s="304"/>
      <c r="AP33" s="304"/>
      <c r="AQ33" s="304"/>
      <c r="AR33" s="304"/>
      <c r="AS33" s="203"/>
      <c r="AT33" s="203"/>
      <c r="AU33" s="203"/>
      <c r="AV33" s="203"/>
      <c r="AW33" s="199"/>
      <c r="AX33" s="199"/>
      <c r="AY33" s="199"/>
      <c r="AZ33" s="199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78" s="20" customFormat="1" ht="40.15" customHeight="1" thickBot="1" x14ac:dyDescent="0.3">
      <c r="A34" s="21" t="s">
        <v>32</v>
      </c>
      <c r="B34" s="760" t="s">
        <v>33</v>
      </c>
      <c r="C34" s="761"/>
      <c r="D34" s="761"/>
      <c r="E34" s="512"/>
      <c r="F34" s="513"/>
      <c r="G34" s="493"/>
      <c r="H34" s="514"/>
      <c r="I34" s="515"/>
      <c r="J34" s="514"/>
      <c r="K34" s="516"/>
      <c r="L34" s="517"/>
      <c r="M34" s="205">
        <f>SUM(U34:AZ34)</f>
        <v>426</v>
      </c>
      <c r="N34" s="305">
        <f>SUM(N35:N40)</f>
        <v>14</v>
      </c>
      <c r="O34" s="305">
        <f>SUM(Q34:T34)</f>
        <v>412</v>
      </c>
      <c r="P34" s="306">
        <f>SUM(P35:P40)</f>
        <v>246</v>
      </c>
      <c r="Q34" s="616">
        <f>SUM(Q35:Q40)</f>
        <v>412</v>
      </c>
      <c r="R34" s="307">
        <f t="shared" ref="R34:T34" si="12">SUM(R35:R40)</f>
        <v>0</v>
      </c>
      <c r="S34" s="307">
        <f t="shared" si="12"/>
        <v>0</v>
      </c>
      <c r="T34" s="307">
        <f t="shared" si="12"/>
        <v>0</v>
      </c>
      <c r="U34" s="307"/>
      <c r="V34" s="308"/>
      <c r="W34" s="308"/>
      <c r="X34" s="308"/>
      <c r="Y34" s="308"/>
      <c r="Z34" s="308"/>
      <c r="AA34" s="308"/>
      <c r="AB34" s="308"/>
      <c r="AC34" s="310">
        <f>AC35+AC36+AC37+AC38+AC39+AC40</f>
        <v>16</v>
      </c>
      <c r="AD34" s="310">
        <f t="shared" ref="AD34:AZ34" si="13">AD35+AD36+AD37+AD38+AD39+AD40</f>
        <v>44</v>
      </c>
      <c r="AE34" s="310">
        <f t="shared" si="13"/>
        <v>0</v>
      </c>
      <c r="AF34" s="310">
        <f t="shared" si="13"/>
        <v>0</v>
      </c>
      <c r="AG34" s="310">
        <f t="shared" si="13"/>
        <v>72</v>
      </c>
      <c r="AH34" s="310">
        <f t="shared" si="13"/>
        <v>0</v>
      </c>
      <c r="AI34" s="310">
        <f t="shared" si="13"/>
        <v>8</v>
      </c>
      <c r="AJ34" s="310">
        <f t="shared" si="13"/>
        <v>0</v>
      </c>
      <c r="AK34" s="310">
        <f t="shared" si="13"/>
        <v>58</v>
      </c>
      <c r="AL34" s="310">
        <f t="shared" si="13"/>
        <v>52</v>
      </c>
      <c r="AM34" s="310">
        <f t="shared" si="13"/>
        <v>0</v>
      </c>
      <c r="AN34" s="310">
        <f t="shared" si="13"/>
        <v>0</v>
      </c>
      <c r="AO34" s="310">
        <f t="shared" si="13"/>
        <v>8</v>
      </c>
      <c r="AP34" s="310">
        <f t="shared" si="13"/>
        <v>96</v>
      </c>
      <c r="AQ34" s="310">
        <f t="shared" si="13"/>
        <v>0</v>
      </c>
      <c r="AR34" s="310">
        <f t="shared" si="13"/>
        <v>0</v>
      </c>
      <c r="AS34" s="310">
        <f t="shared" si="13"/>
        <v>12</v>
      </c>
      <c r="AT34" s="310">
        <f t="shared" si="13"/>
        <v>34</v>
      </c>
      <c r="AU34" s="310">
        <f t="shared" si="13"/>
        <v>4</v>
      </c>
      <c r="AV34" s="310">
        <f t="shared" si="13"/>
        <v>0</v>
      </c>
      <c r="AW34" s="310">
        <f t="shared" si="13"/>
        <v>0</v>
      </c>
      <c r="AX34" s="310">
        <f t="shared" si="13"/>
        <v>20</v>
      </c>
      <c r="AY34" s="310">
        <f t="shared" si="13"/>
        <v>2</v>
      </c>
      <c r="AZ34" s="310">
        <f t="shared" si="13"/>
        <v>0</v>
      </c>
      <c r="BA34" s="6">
        <f t="shared" ref="BA34:BA98" si="14">SUM(AC34:AZ34)</f>
        <v>426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</row>
    <row r="35" spans="1:78" s="6" customFormat="1" ht="15.75" customHeight="1" x14ac:dyDescent="0.25">
      <c r="A35" s="22" t="s">
        <v>34</v>
      </c>
      <c r="B35" s="762" t="s">
        <v>35</v>
      </c>
      <c r="C35" s="763"/>
      <c r="D35" s="764"/>
      <c r="E35" s="490"/>
      <c r="F35" s="197"/>
      <c r="G35" s="494"/>
      <c r="H35" s="24" t="s">
        <v>36</v>
      </c>
      <c r="I35" s="112"/>
      <c r="J35" s="24"/>
      <c r="K35" s="126"/>
      <c r="L35" s="25"/>
      <c r="M35" s="205">
        <f>SUM(AC35:AZ35)</f>
        <v>40</v>
      </c>
      <c r="N35" s="312">
        <f>SUM(AE35+AI35+AM35+AQ35+AU35+AY35)</f>
        <v>4</v>
      </c>
      <c r="O35" s="312" cm="1">
        <f t="array" ref="O35">SUM(AC35:AD35+AG35:AH35+AK35:AL35+AO35:AP35+AS35:AT35+AW35:AX35+AF35+AJ35+AN35+AR35+AV35+AZ35)</f>
        <v>36</v>
      </c>
      <c r="P35" s="313">
        <f>SUM(AD35+AH35+AL35+AP35+AT35+AX35)</f>
        <v>0</v>
      </c>
      <c r="Q35" s="314" cm="1">
        <f t="array" ref="Q35">SUM(AC35:AD35+AG35:AH35+AK35:AL35+AO35:AP35+AS35:AT35+AW35:AX35)</f>
        <v>36</v>
      </c>
      <c r="R35" s="315"/>
      <c r="S35" s="316"/>
      <c r="T35" s="317"/>
      <c r="U35" s="318"/>
      <c r="V35" s="319"/>
      <c r="W35" s="319"/>
      <c r="X35" s="319"/>
      <c r="Y35" s="320"/>
      <c r="Z35" s="320"/>
      <c r="AA35" s="320"/>
      <c r="AB35" s="320"/>
      <c r="AC35" s="26">
        <v>16</v>
      </c>
      <c r="AD35" s="200"/>
      <c r="AE35" s="200"/>
      <c r="AF35" s="200"/>
      <c r="AG35" s="201">
        <v>20</v>
      </c>
      <c r="AH35" s="321"/>
      <c r="AI35" s="201">
        <v>4</v>
      </c>
      <c r="AJ35" s="201"/>
      <c r="AK35" s="202"/>
      <c r="AL35" s="202"/>
      <c r="AM35" s="322"/>
      <c r="AN35" s="322"/>
      <c r="AO35" s="323"/>
      <c r="AP35" s="324"/>
      <c r="AQ35" s="323"/>
      <c r="AR35" s="323"/>
      <c r="AS35" s="39"/>
      <c r="AT35" s="39"/>
      <c r="AU35" s="39"/>
      <c r="AV35" s="39"/>
      <c r="AW35" s="37"/>
      <c r="AX35" s="37"/>
      <c r="AY35" s="37"/>
      <c r="AZ35" s="37"/>
      <c r="BA35" s="6">
        <f t="shared" si="14"/>
        <v>40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</row>
    <row r="36" spans="1:78" s="6" customFormat="1" ht="29.25" customHeight="1" x14ac:dyDescent="0.25">
      <c r="A36" s="22" t="s">
        <v>37</v>
      </c>
      <c r="B36" s="696" t="s">
        <v>38</v>
      </c>
      <c r="C36" s="697"/>
      <c r="D36" s="698"/>
      <c r="E36" s="491"/>
      <c r="F36" s="197"/>
      <c r="G36" s="495"/>
      <c r="H36" s="24"/>
      <c r="I36" s="112"/>
      <c r="J36" s="24" t="s">
        <v>36</v>
      </c>
      <c r="K36" s="126"/>
      <c r="L36" s="25"/>
      <c r="M36" s="205">
        <f t="shared" ref="M36:M102" si="15">SUM(AC36:AZ36)</f>
        <v>92</v>
      </c>
      <c r="N36" s="312">
        <f t="shared" ref="N36:N102" si="16">SUM(AE36+AI36+AM36+AQ36+AU36+AY36)</f>
        <v>2</v>
      </c>
      <c r="O36" s="312" cm="1">
        <f t="array" ref="O36">SUM(AC36:AD36+AG36:AH36+AK36:AL36+AO36:AP36+AS36:AT36+AW36:AX36+AF36+AJ36+AN36+AR36+AV36+AZ36)</f>
        <v>90</v>
      </c>
      <c r="P36" s="313">
        <f t="shared" ref="P36:P102" si="17">SUM(AD36+AH36+AL36+AP36+AT36+AX36)</f>
        <v>48</v>
      </c>
      <c r="Q36" s="314" cm="1">
        <f t="array" ref="Q36">SUM(AC36:AD36+AG36:AH36+AK36:AL36+AO36:AP36+AS36:AT36+AW36:AX36)</f>
        <v>90</v>
      </c>
      <c r="R36" s="315"/>
      <c r="S36" s="316"/>
      <c r="T36" s="317"/>
      <c r="U36" s="318"/>
      <c r="V36" s="319"/>
      <c r="W36" s="319"/>
      <c r="X36" s="319"/>
      <c r="Y36" s="320"/>
      <c r="Z36" s="320"/>
      <c r="AA36" s="320"/>
      <c r="AB36" s="320"/>
      <c r="AC36" s="325"/>
      <c r="AD36" s="325">
        <v>18</v>
      </c>
      <c r="AE36" s="325"/>
      <c r="AF36" s="325"/>
      <c r="AG36" s="315">
        <v>20</v>
      </c>
      <c r="AH36" s="315"/>
      <c r="AI36" s="315">
        <v>2</v>
      </c>
      <c r="AJ36" s="315"/>
      <c r="AK36" s="326">
        <v>22</v>
      </c>
      <c r="AL36" s="326"/>
      <c r="AM36" s="326"/>
      <c r="AN36" s="326"/>
      <c r="AO36" s="327"/>
      <c r="AP36" s="328">
        <v>30</v>
      </c>
      <c r="AQ36" s="327"/>
      <c r="AR36" s="327"/>
      <c r="AS36" s="27"/>
      <c r="AT36" s="27"/>
      <c r="AU36" s="27"/>
      <c r="AV36" s="27"/>
      <c r="AW36" s="224"/>
      <c r="AX36" s="224"/>
      <c r="AY36" s="224"/>
      <c r="AZ36" s="224"/>
      <c r="BA36" s="6">
        <f t="shared" si="14"/>
        <v>92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s="6" customFormat="1" ht="20.25" customHeight="1" thickBot="1" x14ac:dyDescent="0.3">
      <c r="A37" s="22" t="s">
        <v>39</v>
      </c>
      <c r="B37" s="765" t="s">
        <v>40</v>
      </c>
      <c r="C37" s="766"/>
      <c r="D37" s="767"/>
      <c r="E37" s="492"/>
      <c r="F37" s="197"/>
      <c r="G37" s="496"/>
      <c r="H37" s="23"/>
      <c r="I37" s="112"/>
      <c r="J37"/>
      <c r="K37" s="126" t="s">
        <v>36</v>
      </c>
      <c r="L37" s="25"/>
      <c r="M37" s="205">
        <f t="shared" si="15"/>
        <v>72</v>
      </c>
      <c r="N37" s="312">
        <f t="shared" si="16"/>
        <v>2</v>
      </c>
      <c r="O37" s="312" cm="1">
        <f t="array" ref="O37">SUM(AC37:AD37+AG37:AH37+AK37:AL37+AO37:AP37+AS37:AT37+AW37:AX37+AF37+AJ37+AN37+AR37+AV37+AZ37)</f>
        <v>70</v>
      </c>
      <c r="P37" s="313">
        <f t="shared" si="17"/>
        <v>50</v>
      </c>
      <c r="Q37" s="314" cm="1">
        <f t="array" ref="Q37">SUM(AC37:AD37+AG37:AH37+AK37:AL37+AO37:AP37+AS37:AT37+AW37:AX37)</f>
        <v>70</v>
      </c>
      <c r="R37" s="329"/>
      <c r="S37" s="316"/>
      <c r="T37" s="317"/>
      <c r="U37" s="318"/>
      <c r="V37" s="319"/>
      <c r="W37" s="319"/>
      <c r="X37" s="319"/>
      <c r="Y37" s="320"/>
      <c r="Z37" s="320"/>
      <c r="AA37" s="320"/>
      <c r="AB37" s="320"/>
      <c r="AC37" s="325"/>
      <c r="AD37" s="325"/>
      <c r="AE37" s="325"/>
      <c r="AF37" s="325"/>
      <c r="AG37" s="315"/>
      <c r="AH37" s="315"/>
      <c r="AI37" s="315"/>
      <c r="AJ37" s="315"/>
      <c r="AK37" s="326"/>
      <c r="AL37" s="326"/>
      <c r="AM37" s="326"/>
      <c r="AN37" s="326"/>
      <c r="AO37" s="327">
        <v>8</v>
      </c>
      <c r="AP37" s="328">
        <v>36</v>
      </c>
      <c r="AQ37" s="327"/>
      <c r="AR37" s="327"/>
      <c r="AS37" s="474">
        <v>12</v>
      </c>
      <c r="AT37" s="474">
        <v>14</v>
      </c>
      <c r="AU37" s="474">
        <v>2</v>
      </c>
      <c r="AV37" s="474"/>
      <c r="AW37" s="328"/>
      <c r="AX37" s="328"/>
      <c r="AY37" s="224"/>
      <c r="AZ37" s="224"/>
      <c r="BA37" s="6">
        <f t="shared" si="14"/>
        <v>72</v>
      </c>
      <c r="BB37" s="28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38" spans="1:78" s="6" customFormat="1" ht="21" customHeight="1" thickBot="1" x14ac:dyDescent="0.3">
      <c r="A38" s="22" t="s">
        <v>41</v>
      </c>
      <c r="B38" s="751" t="s">
        <v>42</v>
      </c>
      <c r="C38" s="752"/>
      <c r="D38" s="753"/>
      <c r="E38" s="490"/>
      <c r="F38" s="197"/>
      <c r="G38" s="495" t="s">
        <v>168</v>
      </c>
      <c r="H38" s="24" t="s">
        <v>168</v>
      </c>
      <c r="I38" s="112" t="s">
        <v>168</v>
      </c>
      <c r="J38" s="29" t="s">
        <v>168</v>
      </c>
      <c r="K38" s="126" t="s">
        <v>168</v>
      </c>
      <c r="L38" s="25" t="s">
        <v>168</v>
      </c>
      <c r="M38" s="205">
        <f t="shared" si="15"/>
        <v>156</v>
      </c>
      <c r="N38" s="312">
        <f t="shared" si="16"/>
        <v>6</v>
      </c>
      <c r="O38" s="312" cm="1">
        <f t="array" ref="O38">SUM(AC38:AD38+AG38:AH38+AK38:AL38+AO38:AP38+AS38:AT38+AW38:AX38+AF38+AJ38+AN38+AR38+AV38+AZ38)</f>
        <v>150</v>
      </c>
      <c r="P38" s="313">
        <f t="shared" si="17"/>
        <v>96</v>
      </c>
      <c r="Q38" s="314" cm="1">
        <f t="array" ref="Q38">SUM(AC38:AD38+AG38:AH38+AK38:AL38+AO38:AP38+AS38:AT38+AW38:AX38)</f>
        <v>150</v>
      </c>
      <c r="R38" s="330"/>
      <c r="S38" s="331"/>
      <c r="T38" s="317"/>
      <c r="U38" s="318"/>
      <c r="V38" s="319"/>
      <c r="W38" s="319"/>
      <c r="X38" s="319"/>
      <c r="Y38" s="320"/>
      <c r="Z38" s="320"/>
      <c r="AA38" s="320"/>
      <c r="AB38" s="320"/>
      <c r="AC38" s="325"/>
      <c r="AD38" s="325">
        <v>26</v>
      </c>
      <c r="AE38" s="325"/>
      <c r="AF38" s="325"/>
      <c r="AG38" s="315">
        <v>32</v>
      </c>
      <c r="AH38" s="315"/>
      <c r="AI38" s="315">
        <v>2</v>
      </c>
      <c r="AJ38" s="315"/>
      <c r="AK38" s="326">
        <v>22</v>
      </c>
      <c r="AL38" s="326"/>
      <c r="AM38" s="326"/>
      <c r="AN38" s="326"/>
      <c r="AO38" s="327"/>
      <c r="AP38" s="328">
        <v>30</v>
      </c>
      <c r="AQ38" s="327"/>
      <c r="AR38" s="327"/>
      <c r="AS38" s="474"/>
      <c r="AT38" s="474">
        <v>20</v>
      </c>
      <c r="AU38" s="474">
        <v>2</v>
      </c>
      <c r="AV38" s="474"/>
      <c r="AW38" s="328"/>
      <c r="AX38" s="328">
        <v>20</v>
      </c>
      <c r="AY38" s="224">
        <v>2</v>
      </c>
      <c r="AZ38" s="224"/>
      <c r="BA38" s="6">
        <f t="shared" si="14"/>
        <v>156</v>
      </c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78" s="6" customFormat="1" ht="17.45" customHeight="1" thickBot="1" x14ac:dyDescent="0.3">
      <c r="A39" s="22" t="s">
        <v>43</v>
      </c>
      <c r="B39" s="751" t="s">
        <v>44</v>
      </c>
      <c r="C39" s="752"/>
      <c r="D39" s="753"/>
      <c r="E39" s="178"/>
      <c r="F39" s="197"/>
      <c r="G39" s="274"/>
      <c r="H39" s="23"/>
      <c r="I39" s="112" t="s">
        <v>36</v>
      </c>
      <c r="J39" s="24"/>
      <c r="K39" s="126"/>
      <c r="L39" s="24"/>
      <c r="M39" s="205">
        <f t="shared" si="15"/>
        <v>34</v>
      </c>
      <c r="N39" s="312">
        <f t="shared" si="16"/>
        <v>0</v>
      </c>
      <c r="O39" s="312" cm="1">
        <f t="array" ref="O39">SUM(AC39:AD39+AG39:AH39+AK39:AL39+AO39:AP39+AS39:AT39+AW39:AX39+AF39+AJ39+AN39+AR39+AV39+AZ39)</f>
        <v>34</v>
      </c>
      <c r="P39" s="313">
        <f t="shared" si="17"/>
        <v>26</v>
      </c>
      <c r="Q39" s="314" cm="1">
        <f t="array" ref="Q39">SUM(AC39:AD39+AG39:AH39+AK39:AL39+AO39:AP39+AS39:AT39+AW39:AX39)</f>
        <v>34</v>
      </c>
      <c r="R39" s="332"/>
      <c r="S39" s="316"/>
      <c r="T39" s="317"/>
      <c r="U39" s="318"/>
      <c r="V39" s="319"/>
      <c r="W39" s="319"/>
      <c r="X39" s="319"/>
      <c r="Y39" s="320"/>
      <c r="Z39" s="320"/>
      <c r="AA39" s="320"/>
      <c r="AB39" s="320"/>
      <c r="AC39" s="325"/>
      <c r="AD39" s="325"/>
      <c r="AE39" s="325"/>
      <c r="AF39" s="325"/>
      <c r="AG39" s="315"/>
      <c r="AH39" s="315"/>
      <c r="AI39" s="315"/>
      <c r="AJ39" s="315"/>
      <c r="AK39" s="326">
        <v>8</v>
      </c>
      <c r="AL39" s="326">
        <v>26</v>
      </c>
      <c r="AM39" s="326"/>
      <c r="AN39" s="326"/>
      <c r="AO39" s="327"/>
      <c r="AP39" s="328"/>
      <c r="AQ39" s="327"/>
      <c r="AR39" s="327"/>
      <c r="AS39" s="474"/>
      <c r="AT39" s="474"/>
      <c r="AU39" s="474"/>
      <c r="AV39" s="474"/>
      <c r="AW39" s="328"/>
      <c r="AX39" s="328"/>
      <c r="AY39" s="224"/>
      <c r="AZ39" s="224"/>
      <c r="BA39" s="6">
        <f t="shared" si="14"/>
        <v>34</v>
      </c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s="6" customFormat="1" ht="21.75" customHeight="1" thickBot="1" x14ac:dyDescent="0.3">
      <c r="A40" s="22" t="s">
        <v>45</v>
      </c>
      <c r="B40" s="267" t="s">
        <v>46</v>
      </c>
      <c r="C40" s="268"/>
      <c r="D40" s="269"/>
      <c r="E40" s="465"/>
      <c r="F40" s="170"/>
      <c r="G40" s="275"/>
      <c r="H40" s="23"/>
      <c r="I40" s="112" t="s">
        <v>36</v>
      </c>
      <c r="J40" s="24"/>
      <c r="K40" s="126"/>
      <c r="L40"/>
      <c r="M40" s="205">
        <f t="shared" si="15"/>
        <v>32</v>
      </c>
      <c r="N40" s="312">
        <f t="shared" si="16"/>
        <v>0</v>
      </c>
      <c r="O40" s="312" cm="1">
        <f t="array" ref="O40">SUM(AC40:AD40+AG40:AH40+AK40:AL40+AO40:AP40+AS40:AT40+AW40:AX40+AF40+AJ40+AN40+AR40+AV40+AZ40)</f>
        <v>32</v>
      </c>
      <c r="P40" s="313">
        <f t="shared" si="17"/>
        <v>26</v>
      </c>
      <c r="Q40" s="314" cm="1">
        <f t="array" ref="Q40">SUM(AC40:AD40+AG40:AH40+AK40:AL40+AO40:AP40+AS40:AT40+AW40:AX40)</f>
        <v>32</v>
      </c>
      <c r="R40" s="315"/>
      <c r="S40" s="316"/>
      <c r="T40" s="317"/>
      <c r="U40" s="318"/>
      <c r="V40" s="319"/>
      <c r="W40" s="319"/>
      <c r="X40" s="319"/>
      <c r="Y40" s="320"/>
      <c r="Z40" s="320"/>
      <c r="AA40" s="320"/>
      <c r="AB40" s="320"/>
      <c r="AC40" s="325"/>
      <c r="AD40" s="325"/>
      <c r="AE40" s="325"/>
      <c r="AF40" s="325"/>
      <c r="AG40" s="315"/>
      <c r="AH40" s="315"/>
      <c r="AI40" s="315"/>
      <c r="AJ40" s="315"/>
      <c r="AK40" s="326">
        <v>6</v>
      </c>
      <c r="AL40" s="326">
        <v>26</v>
      </c>
      <c r="AM40" s="326"/>
      <c r="AN40" s="326"/>
      <c r="AO40" s="333"/>
      <c r="AP40" s="334"/>
      <c r="AQ40" s="333"/>
      <c r="AR40" s="333"/>
      <c r="AS40" s="30"/>
      <c r="AT40" s="30"/>
      <c r="AU40" s="30"/>
      <c r="AV40" s="30"/>
      <c r="AW40" s="31"/>
      <c r="AX40" s="31"/>
      <c r="AY40" s="31"/>
      <c r="AZ40" s="31"/>
      <c r="BA40" s="6">
        <f t="shared" si="14"/>
        <v>32</v>
      </c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s="20" customFormat="1" ht="20.25" customHeight="1" thickBot="1" x14ac:dyDescent="0.3">
      <c r="A41" s="32" t="s">
        <v>47</v>
      </c>
      <c r="B41" s="270" t="s">
        <v>48</v>
      </c>
      <c r="C41" s="271"/>
      <c r="D41" s="271"/>
      <c r="E41" s="215"/>
      <c r="F41" s="171"/>
      <c r="G41" s="276"/>
      <c r="H41" s="33"/>
      <c r="I41" s="113"/>
      <c r="J41" s="33"/>
      <c r="K41" s="127"/>
      <c r="L41" s="34"/>
      <c r="M41" s="205">
        <f t="shared" si="15"/>
        <v>616</v>
      </c>
      <c r="N41" s="312">
        <f t="shared" si="16"/>
        <v>28</v>
      </c>
      <c r="O41" s="312" cm="1">
        <f t="array" ref="O41">SUM(AC41:AD41+AG41:AH41+AK41:AL41+AO41:AP41+AS41:AT41+AW41:AX41+AF41+AJ41+AN41+AR41+AV41+AZ41)</f>
        <v>624</v>
      </c>
      <c r="P41" s="313">
        <f t="shared" si="17"/>
        <v>362</v>
      </c>
      <c r="Q41" s="314" cm="1">
        <f t="array" ref="Q41">SUM(AC41:AD41+AG41:AH41+AK41:AL41+AO41:AP41+AS41:AT41+AW41:AX41)</f>
        <v>552</v>
      </c>
      <c r="R41" s="335"/>
      <c r="S41" s="339"/>
      <c r="T41" s="340">
        <f>SUM(T42:T52)</f>
        <v>36</v>
      </c>
      <c r="U41" s="338"/>
      <c r="V41" s="335"/>
      <c r="W41" s="335"/>
      <c r="X41" s="335"/>
      <c r="Y41" s="335"/>
      <c r="Z41" s="335"/>
      <c r="AA41" s="335"/>
      <c r="AB41" s="335"/>
      <c r="AC41" s="341">
        <f>SUM(AC42:AC52)</f>
        <v>98</v>
      </c>
      <c r="AD41" s="341">
        <f t="shared" ref="AD41:AN41" si="18">SUM(AD42:AD52)</f>
        <v>186</v>
      </c>
      <c r="AE41" s="341">
        <f t="shared" si="18"/>
        <v>6</v>
      </c>
      <c r="AF41" s="341">
        <f t="shared" si="18"/>
        <v>18</v>
      </c>
      <c r="AG41" s="341">
        <f t="shared" si="18"/>
        <v>58</v>
      </c>
      <c r="AH41" s="341">
        <f t="shared" si="18"/>
        <v>78</v>
      </c>
      <c r="AI41" s="341">
        <f t="shared" si="18"/>
        <v>16</v>
      </c>
      <c r="AJ41" s="341">
        <f t="shared" si="18"/>
        <v>18</v>
      </c>
      <c r="AK41" s="341">
        <f t="shared" si="18"/>
        <v>6</v>
      </c>
      <c r="AL41" s="341">
        <f t="shared" si="18"/>
        <v>16</v>
      </c>
      <c r="AM41" s="341">
        <f t="shared" si="18"/>
        <v>0</v>
      </c>
      <c r="AN41" s="341">
        <f t="shared" si="18"/>
        <v>0</v>
      </c>
      <c r="AO41" s="341">
        <f>SUM(AO42:AO53)</f>
        <v>16</v>
      </c>
      <c r="AP41" s="341">
        <f t="shared" ref="AP41:AZ41" si="19">SUM(AP42:AP53)</f>
        <v>22</v>
      </c>
      <c r="AQ41" s="341">
        <f t="shared" si="19"/>
        <v>0</v>
      </c>
      <c r="AR41" s="341">
        <f t="shared" si="19"/>
        <v>0</v>
      </c>
      <c r="AS41" s="341">
        <f t="shared" si="19"/>
        <v>6</v>
      </c>
      <c r="AT41" s="341">
        <f t="shared" si="19"/>
        <v>26</v>
      </c>
      <c r="AU41" s="341">
        <f t="shared" si="19"/>
        <v>2</v>
      </c>
      <c r="AV41" s="341">
        <f t="shared" si="19"/>
        <v>0</v>
      </c>
      <c r="AW41" s="341">
        <f t="shared" si="19"/>
        <v>6</v>
      </c>
      <c r="AX41" s="341">
        <f t="shared" si="19"/>
        <v>34</v>
      </c>
      <c r="AY41" s="341">
        <f t="shared" si="19"/>
        <v>4</v>
      </c>
      <c r="AZ41" s="341">
        <f t="shared" si="19"/>
        <v>0</v>
      </c>
      <c r="BA41" s="6">
        <f t="shared" si="14"/>
        <v>616</v>
      </c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s="6" customFormat="1" ht="18" customHeight="1" x14ac:dyDescent="0.25">
      <c r="A42" s="35" t="s">
        <v>49</v>
      </c>
      <c r="B42" s="673" t="s">
        <v>50</v>
      </c>
      <c r="C42" s="674"/>
      <c r="D42" s="695"/>
      <c r="E42" s="179"/>
      <c r="F42" s="172"/>
      <c r="G42" s="277"/>
      <c r="H42" s="667" t="s">
        <v>211</v>
      </c>
      <c r="I42" s="114"/>
      <c r="J42" s="37"/>
      <c r="K42" s="128"/>
      <c r="L42" s="38"/>
      <c r="M42" s="205">
        <f>SUM(AC42:AZ42)</f>
        <v>136</v>
      </c>
      <c r="N42" s="312">
        <f t="shared" si="16"/>
        <v>4</v>
      </c>
      <c r="O42" s="312" cm="1">
        <f t="array" ref="O42">SUM(AC42:AD42+AG42:AH42+AK42:AL42+AO42:AP42+AS42:AT42+AW42:AX42+AF42+AJ42+AN42+AR42+AV42+AZ42)</f>
        <v>150</v>
      </c>
      <c r="P42" s="313">
        <f t="shared" si="17"/>
        <v>56</v>
      </c>
      <c r="Q42" s="314" cm="1">
        <f t="array" ref="Q42">SUM(AC42:AD42+AG42:AH42+AK42:AL42+AO42:AP42+AS42:AT42+AW42:AX42)</f>
        <v>114</v>
      </c>
      <c r="R42" s="332"/>
      <c r="S42" s="342"/>
      <c r="T42" s="535">
        <v>18</v>
      </c>
      <c r="U42" s="344"/>
      <c r="V42" s="345"/>
      <c r="W42" s="345"/>
      <c r="X42" s="345"/>
      <c r="Y42" s="346"/>
      <c r="Z42" s="346"/>
      <c r="AA42" s="346"/>
      <c r="AB42" s="346"/>
      <c r="AC42" s="347">
        <v>40</v>
      </c>
      <c r="AD42" s="347">
        <v>32</v>
      </c>
      <c r="AE42" s="347">
        <v>4</v>
      </c>
      <c r="AF42" s="347"/>
      <c r="AG42" s="332">
        <v>18</v>
      </c>
      <c r="AH42" s="332">
        <v>24</v>
      </c>
      <c r="AI42" s="315"/>
      <c r="AJ42" s="315">
        <v>18</v>
      </c>
      <c r="AK42" s="348"/>
      <c r="AL42" s="349"/>
      <c r="AM42" s="349"/>
      <c r="AN42" s="349"/>
      <c r="AO42" s="323"/>
      <c r="AP42" s="324"/>
      <c r="AQ42" s="323"/>
      <c r="AR42" s="323"/>
      <c r="AS42" s="39"/>
      <c r="AT42" s="39"/>
      <c r="AU42" s="39"/>
      <c r="AV42" s="39"/>
      <c r="AW42" s="37"/>
      <c r="AX42" s="37"/>
      <c r="AY42" s="37"/>
      <c r="AZ42" s="37"/>
      <c r="BA42" s="6">
        <f t="shared" si="14"/>
        <v>136</v>
      </c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s="6" customFormat="1" ht="18.75" customHeight="1" x14ac:dyDescent="0.25">
      <c r="A43" s="40" t="s">
        <v>52</v>
      </c>
      <c r="B43" s="680" t="s">
        <v>53</v>
      </c>
      <c r="C43" s="681"/>
      <c r="D43" s="682"/>
      <c r="E43" s="180"/>
      <c r="F43" s="228"/>
      <c r="G43" s="278"/>
      <c r="H43" s="668"/>
      <c r="I43" s="115"/>
      <c r="J43" s="224"/>
      <c r="K43" s="129"/>
      <c r="L43" s="43"/>
      <c r="M43" s="205">
        <f t="shared" si="15"/>
        <v>34</v>
      </c>
      <c r="N43" s="312">
        <f t="shared" si="16"/>
        <v>8</v>
      </c>
      <c r="O43" s="312" cm="1">
        <f t="array" ref="O43">SUM(AC43:AD43+AG43:AH43+AK43:AL43+AO43:AP43+AS43:AT43+AW43:AX43+AF43+AJ43+AN43+AR43+AV43+AZ43)</f>
        <v>26</v>
      </c>
      <c r="P43" s="313">
        <f t="shared" si="17"/>
        <v>16</v>
      </c>
      <c r="Q43" s="314" cm="1">
        <f t="array" ref="Q43">SUM(AC43:AD43+AG43:AH43+AK43:AL43+AO43:AP43+AS43:AT43+AW43:AX43)</f>
        <v>26</v>
      </c>
      <c r="R43" s="350"/>
      <c r="S43" s="351"/>
      <c r="T43" s="343"/>
      <c r="U43" s="352"/>
      <c r="V43" s="353"/>
      <c r="W43" s="353"/>
      <c r="X43" s="353"/>
      <c r="Y43" s="354"/>
      <c r="Z43" s="354"/>
      <c r="AA43" s="354"/>
      <c r="AB43" s="354"/>
      <c r="AC43" s="325"/>
      <c r="AD43" s="325"/>
      <c r="AE43" s="325"/>
      <c r="AF43" s="325"/>
      <c r="AG43" s="315">
        <v>10</v>
      </c>
      <c r="AH43" s="315">
        <v>16</v>
      </c>
      <c r="AI43" s="315">
        <v>8</v>
      </c>
      <c r="AJ43" s="315"/>
      <c r="AK43" s="355"/>
      <c r="AL43" s="326"/>
      <c r="AM43" s="356"/>
      <c r="AN43" s="356"/>
      <c r="AO43" s="327"/>
      <c r="AP43" s="328"/>
      <c r="AQ43" s="357"/>
      <c r="AR43" s="357"/>
      <c r="AS43" s="27"/>
      <c r="AT43" s="27"/>
      <c r="AU43" s="27"/>
      <c r="AV43" s="27"/>
      <c r="AW43" s="224"/>
      <c r="AX43" s="224"/>
      <c r="AY43" s="224"/>
      <c r="AZ43" s="224"/>
      <c r="BA43" s="6">
        <f t="shared" si="14"/>
        <v>34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s="6" customFormat="1" ht="33.75" customHeight="1" x14ac:dyDescent="0.25">
      <c r="A44" s="40" t="s">
        <v>54</v>
      </c>
      <c r="B44" s="696" t="s">
        <v>55</v>
      </c>
      <c r="C44" s="697"/>
      <c r="D44" s="698"/>
      <c r="E44" s="181"/>
      <c r="F44" s="229"/>
      <c r="G44" s="279"/>
      <c r="H44" s="42"/>
      <c r="I44" s="115"/>
      <c r="K44" s="129"/>
      <c r="L44" s="43" t="s">
        <v>36</v>
      </c>
      <c r="M44" s="205">
        <f t="shared" si="15"/>
        <v>44</v>
      </c>
      <c r="N44" s="312">
        <f t="shared" si="16"/>
        <v>4</v>
      </c>
      <c r="O44" s="312" cm="1">
        <f t="array" ref="O44">SUM(AC44:AD44+AG44:AH44+AK44:AL44+AO44:AP44+AS44:AT44+AW44:AX44+AF44+AJ44+AN44+AR44+AV44+AZ44)</f>
        <v>40</v>
      </c>
      <c r="P44" s="313">
        <f t="shared" si="17"/>
        <v>28</v>
      </c>
      <c r="Q44" s="314" cm="1">
        <f t="array" ref="Q44">SUM(AC44:AD44+AG44:AH44+AK44:AL44+AO44:AP44+AS44:AT44+AW44:AX44)</f>
        <v>40</v>
      </c>
      <c r="R44" s="350"/>
      <c r="S44" s="351"/>
      <c r="T44" s="343"/>
      <c r="U44" s="352"/>
      <c r="V44" s="353"/>
      <c r="W44" s="353"/>
      <c r="X44" s="353"/>
      <c r="Y44" s="354"/>
      <c r="Z44" s="354"/>
      <c r="AA44" s="354"/>
      <c r="AB44" s="354"/>
      <c r="AC44" s="325"/>
      <c r="AD44" s="325"/>
      <c r="AE44" s="325"/>
      <c r="AF44" s="325"/>
      <c r="AG44" s="315"/>
      <c r="AH44" s="315"/>
      <c r="AI44" s="315"/>
      <c r="AJ44" s="315"/>
      <c r="AK44" s="358"/>
      <c r="AL44" s="356"/>
      <c r="AM44" s="356"/>
      <c r="AN44" s="356"/>
      <c r="AO44" s="357"/>
      <c r="AP44" s="328"/>
      <c r="AQ44" s="327"/>
      <c r="AR44" s="327"/>
      <c r="AS44" s="27">
        <v>6</v>
      </c>
      <c r="AT44" s="27">
        <v>14</v>
      </c>
      <c r="AU44" s="27">
        <v>2</v>
      </c>
      <c r="AV44" s="27"/>
      <c r="AW44" s="224">
        <v>6</v>
      </c>
      <c r="AX44" s="224">
        <v>14</v>
      </c>
      <c r="AY44" s="224">
        <v>2</v>
      </c>
      <c r="AZ44" s="224"/>
      <c r="BA44" s="6">
        <f t="shared" si="14"/>
        <v>44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s="6" customFormat="1" ht="27.75" customHeight="1" x14ac:dyDescent="0.25">
      <c r="A45" s="40" t="s">
        <v>56</v>
      </c>
      <c r="B45" s="680" t="s">
        <v>57</v>
      </c>
      <c r="C45" s="681"/>
      <c r="D45" s="682"/>
      <c r="E45" s="182"/>
      <c r="F45" s="227"/>
      <c r="G45" s="279"/>
      <c r="H45" s="42" t="s">
        <v>36</v>
      </c>
      <c r="I45" s="116"/>
      <c r="J45" s="44"/>
      <c r="K45" s="130"/>
      <c r="L45" s="43"/>
      <c r="M45" s="205">
        <f t="shared" si="15"/>
        <v>58</v>
      </c>
      <c r="N45" s="312">
        <f t="shared" si="16"/>
        <v>6</v>
      </c>
      <c r="O45" s="312" cm="1">
        <f t="array" ref="O45">SUM(AC45:AD45+AG45:AH45+AK45:AL45+AO45:AP45+AS45:AT45+AW45:AX45+AF45+AJ45+AN45+AR45+AV45+AZ45)</f>
        <v>52</v>
      </c>
      <c r="P45" s="313">
        <f t="shared" si="17"/>
        <v>34</v>
      </c>
      <c r="Q45" s="314" cm="1">
        <f t="array" ref="Q45">SUM(AC45:AD45+AG45:AH45+AK45:AL45+AO45:AP45+AS45:AT45+AW45:AX45)</f>
        <v>52</v>
      </c>
      <c r="R45" s="224"/>
      <c r="S45" s="351"/>
      <c r="T45" s="343"/>
      <c r="U45" s="352"/>
      <c r="V45" s="353"/>
      <c r="W45" s="353"/>
      <c r="X45" s="353"/>
      <c r="Y45" s="354"/>
      <c r="Z45" s="354"/>
      <c r="AA45" s="354"/>
      <c r="AB45" s="354"/>
      <c r="AC45" s="325">
        <v>8</v>
      </c>
      <c r="AD45" s="325">
        <v>16</v>
      </c>
      <c r="AE45" s="325">
        <v>2</v>
      </c>
      <c r="AF45" s="325"/>
      <c r="AG45" s="315">
        <v>10</v>
      </c>
      <c r="AH45" s="315">
        <v>18</v>
      </c>
      <c r="AI45" s="315">
        <v>4</v>
      </c>
      <c r="AJ45" s="315"/>
      <c r="AK45" s="355"/>
      <c r="AL45" s="326"/>
      <c r="AM45" s="326"/>
      <c r="AN45" s="326"/>
      <c r="AO45" s="357"/>
      <c r="AP45" s="359"/>
      <c r="AQ45" s="357"/>
      <c r="AR45" s="357"/>
      <c r="AS45" s="27"/>
      <c r="AT45" s="27"/>
      <c r="AU45" s="27"/>
      <c r="AV45" s="27"/>
      <c r="AW45" s="224"/>
      <c r="AX45" s="224"/>
      <c r="AY45" s="224"/>
      <c r="AZ45" s="224"/>
      <c r="BA45" s="6">
        <f t="shared" si="14"/>
        <v>58</v>
      </c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s="6" customFormat="1" ht="15" customHeight="1" x14ac:dyDescent="0.25">
      <c r="A46" s="40" t="s">
        <v>58</v>
      </c>
      <c r="B46" s="699" t="s">
        <v>59</v>
      </c>
      <c r="C46" s="700"/>
      <c r="D46" s="701"/>
      <c r="E46" s="183"/>
      <c r="F46" s="230"/>
      <c r="G46" s="279"/>
      <c r="H46" s="42"/>
      <c r="I46" s="117" t="s">
        <v>36</v>
      </c>
      <c r="J46" s="223"/>
      <c r="K46" s="129"/>
      <c r="L46" s="43"/>
      <c r="M46" s="205">
        <f t="shared" si="15"/>
        <v>66</v>
      </c>
      <c r="N46" s="312">
        <f t="shared" si="16"/>
        <v>4</v>
      </c>
      <c r="O46" s="312" cm="1">
        <f t="array" ref="O46">SUM(AC46:AD46+AG46:AH46+AK46:AL46+AO46:AP46+AS46:AT46+AW46:AX46+AF46+AJ46+AN46+AR46+AV46+AZ46)</f>
        <v>62</v>
      </c>
      <c r="P46" s="313">
        <f t="shared" si="17"/>
        <v>36</v>
      </c>
      <c r="Q46" s="314" cm="1">
        <f t="array" ref="Q46">SUM(AC46:AD46+AG46:AH46+AK46:AL46+AO46:AP46+AS46:AT46+AW46:AX46)</f>
        <v>62</v>
      </c>
      <c r="R46" s="224"/>
      <c r="S46" s="351"/>
      <c r="T46" s="343"/>
      <c r="U46" s="352"/>
      <c r="V46" s="353"/>
      <c r="W46" s="353"/>
      <c r="X46" s="353"/>
      <c r="Y46" s="354"/>
      <c r="Z46" s="354"/>
      <c r="AA46" s="354"/>
      <c r="AB46" s="354"/>
      <c r="AC46" s="325"/>
      <c r="AD46" s="325"/>
      <c r="AE46" s="325"/>
      <c r="AF46" s="325"/>
      <c r="AG46" s="315">
        <v>20</v>
      </c>
      <c r="AH46" s="315">
        <v>20</v>
      </c>
      <c r="AI46" s="315">
        <v>4</v>
      </c>
      <c r="AJ46" s="315"/>
      <c r="AK46" s="355">
        <v>6</v>
      </c>
      <c r="AL46" s="326">
        <v>16</v>
      </c>
      <c r="AM46" s="326"/>
      <c r="AN46" s="326"/>
      <c r="AO46" s="357"/>
      <c r="AP46" s="359"/>
      <c r="AQ46" s="357"/>
      <c r="AR46" s="357"/>
      <c r="AS46" s="27"/>
      <c r="AT46" s="27"/>
      <c r="AU46" s="27"/>
      <c r="AV46" s="27"/>
      <c r="AW46" s="224"/>
      <c r="AX46" s="224"/>
      <c r="AY46" s="224"/>
      <c r="AZ46" s="224"/>
      <c r="BA46" s="6">
        <f t="shared" si="14"/>
        <v>66</v>
      </c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s="6" customFormat="1" ht="34.9" customHeight="1" x14ac:dyDescent="0.25">
      <c r="A47" s="40" t="s">
        <v>60</v>
      </c>
      <c r="B47" s="680" t="s">
        <v>61</v>
      </c>
      <c r="C47" s="681"/>
      <c r="D47" s="682"/>
      <c r="E47" s="182"/>
      <c r="F47" s="227"/>
      <c r="G47" s="279" t="s">
        <v>36</v>
      </c>
      <c r="H47" s="82"/>
      <c r="I47" s="115"/>
      <c r="K47" s="131"/>
      <c r="L47" s="45"/>
      <c r="M47" s="205">
        <f t="shared" si="15"/>
        <v>38</v>
      </c>
      <c r="N47" s="312">
        <f t="shared" si="16"/>
        <v>0</v>
      </c>
      <c r="O47" s="312" cm="1">
        <f t="array" ref="O47">SUM(AC47:AD47+AG47:AH47+AK47:AL47+AO47:AP47+AS47:AT47+AW47:AX47+AF47+AJ47+AN47+AR47+AV47+AZ47)</f>
        <v>38</v>
      </c>
      <c r="P47" s="313">
        <f t="shared" si="17"/>
        <v>18</v>
      </c>
      <c r="Q47" s="314" cm="1">
        <f t="array" ref="Q47">SUM(AC47:AD47+AG47:AH47+AK47:AL47+AO47:AP47+AS47:AT47+AW47:AX47)</f>
        <v>38</v>
      </c>
      <c r="R47" s="224"/>
      <c r="S47" s="351"/>
      <c r="T47" s="343"/>
      <c r="U47" s="352"/>
      <c r="V47" s="353"/>
      <c r="W47" s="353"/>
      <c r="X47" s="353"/>
      <c r="Y47" s="354"/>
      <c r="Z47" s="354"/>
      <c r="AA47" s="354"/>
      <c r="AB47" s="354"/>
      <c r="AC47" s="325">
        <v>20</v>
      </c>
      <c r="AD47" s="325">
        <v>18</v>
      </c>
      <c r="AE47" s="325"/>
      <c r="AF47" s="325"/>
      <c r="AG47" s="350"/>
      <c r="AH47" s="350"/>
      <c r="AI47" s="350"/>
      <c r="AJ47" s="350"/>
      <c r="AK47" s="355"/>
      <c r="AL47" s="326"/>
      <c r="AM47" s="326"/>
      <c r="AN47" s="326"/>
      <c r="AO47" s="327"/>
      <c r="AP47" s="328"/>
      <c r="AQ47" s="327"/>
      <c r="AR47" s="327"/>
      <c r="AS47" s="27"/>
      <c r="AT47" s="27"/>
      <c r="AU47" s="27"/>
      <c r="AV47" s="27"/>
      <c r="AW47" s="224"/>
      <c r="AX47" s="224"/>
      <c r="AY47" s="224"/>
      <c r="AZ47" s="224"/>
      <c r="BA47" s="6">
        <f t="shared" si="14"/>
        <v>38</v>
      </c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s="6" customFormat="1" ht="34.9" customHeight="1" x14ac:dyDescent="0.25">
      <c r="A48" s="953" t="s">
        <v>62</v>
      </c>
      <c r="B48" s="680" t="s">
        <v>182</v>
      </c>
      <c r="C48" s="681"/>
      <c r="D48" s="682"/>
      <c r="E48" s="182"/>
      <c r="F48" s="227"/>
      <c r="G48" s="657" t="s">
        <v>51</v>
      </c>
      <c r="H48" s="600"/>
      <c r="I48" s="645"/>
      <c r="K48" s="131"/>
      <c r="L48" s="45"/>
      <c r="M48" s="205">
        <f t="shared" ref="M48" si="20">SUM(AC48:AZ48)</f>
        <v>20</v>
      </c>
      <c r="N48" s="312">
        <f t="shared" ref="N48" si="21">SUM(AE48+AI48+AM48+AQ48+AU48+AY48)</f>
        <v>0</v>
      </c>
      <c r="O48" s="312" cm="1">
        <f t="array" ref="O48">SUM(AC48:AD48+AG48:AH48+AK48:AL48+AO48:AP48+AS48:AT48+AW48:AX48+AF48+AJ48+AN48+AR48+AV48+AZ48)</f>
        <v>38</v>
      </c>
      <c r="P48" s="313">
        <f t="shared" ref="P48" si="22">SUM(AD48+AH48+AL48+AP48+AT48+AX48)</f>
        <v>0</v>
      </c>
      <c r="Q48" s="314" cm="1">
        <f t="array" ref="Q48">SUM(AC48:AD48+AG48:AH48+AK48:AL48+AO48:AP48+AS48:AT48+AW48:AX48)</f>
        <v>2</v>
      </c>
      <c r="R48" s="224"/>
      <c r="S48" s="351"/>
      <c r="T48" s="535">
        <v>18</v>
      </c>
      <c r="U48" s="352"/>
      <c r="V48" s="353"/>
      <c r="W48" s="353"/>
      <c r="X48" s="353"/>
      <c r="Y48" s="354"/>
      <c r="Z48" s="354"/>
      <c r="AA48" s="354"/>
      <c r="AB48" s="354"/>
      <c r="AC48" s="325">
        <v>2</v>
      </c>
      <c r="AD48" s="325"/>
      <c r="AE48" s="325"/>
      <c r="AF48" s="325">
        <v>18</v>
      </c>
      <c r="AG48" s="452"/>
      <c r="AH48" s="452"/>
      <c r="AI48" s="452"/>
      <c r="AJ48" s="452"/>
      <c r="AK48" s="484"/>
      <c r="AL48" s="326"/>
      <c r="AM48" s="326"/>
      <c r="AN48" s="326"/>
      <c r="AO48" s="327"/>
      <c r="AP48" s="328"/>
      <c r="AQ48" s="327"/>
      <c r="AR48" s="327"/>
      <c r="AS48" s="27"/>
      <c r="AT48" s="27"/>
      <c r="AU48" s="27"/>
      <c r="AV48" s="27"/>
      <c r="AW48" s="224"/>
      <c r="AX48" s="224"/>
      <c r="AY48" s="224"/>
      <c r="AZ48" s="224"/>
      <c r="BA48" s="6">
        <f t="shared" si="14"/>
        <v>20</v>
      </c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s="6" customFormat="1" ht="35.1" customHeight="1" x14ac:dyDescent="0.25">
      <c r="A49" s="954"/>
      <c r="B49" s="680" t="s">
        <v>176</v>
      </c>
      <c r="C49" s="681"/>
      <c r="D49" s="682"/>
      <c r="E49" s="182"/>
      <c r="F49" s="227"/>
      <c r="G49" s="658"/>
      <c r="H49" s="600"/>
      <c r="I49" s="645"/>
      <c r="K49" s="131"/>
      <c r="L49" s="45"/>
      <c r="M49" s="205">
        <f t="shared" si="15"/>
        <v>60</v>
      </c>
      <c r="N49" s="312">
        <f t="shared" si="16"/>
        <v>0</v>
      </c>
      <c r="O49" s="312" cm="1">
        <f t="array" ref="O49">SUM(AC49:AD49+AG49:AH49+AK49:AL49+AO49:AP49+AS49:AT49+AW49:AX49+AF49+AJ49+AN49+AR49+AV49+AZ49)</f>
        <v>60</v>
      </c>
      <c r="P49" s="313">
        <f t="shared" si="17"/>
        <v>48</v>
      </c>
      <c r="Q49" s="314" cm="1">
        <f t="array" ref="Q49">SUM(AC49:AD49+AG49:AH49+AK49:AL49+AO49:AP49+AS49:AT49+AW49:AX49)</f>
        <v>60</v>
      </c>
      <c r="R49" s="224"/>
      <c r="S49" s="351"/>
      <c r="T49" s="343"/>
      <c r="U49" s="536"/>
      <c r="V49" s="353"/>
      <c r="W49" s="353"/>
      <c r="X49" s="353"/>
      <c r="Y49" s="354"/>
      <c r="Z49" s="354"/>
      <c r="AA49" s="354"/>
      <c r="AB49" s="354"/>
      <c r="AC49" s="325">
        <v>12</v>
      </c>
      <c r="AD49" s="325">
        <v>48</v>
      </c>
      <c r="AE49" s="325"/>
      <c r="AF49" s="325"/>
      <c r="AG49" s="329"/>
      <c r="AH49" s="329"/>
      <c r="AI49" s="329"/>
      <c r="AJ49" s="329"/>
      <c r="AK49" s="484"/>
      <c r="AL49" s="326"/>
      <c r="AM49" s="326"/>
      <c r="AN49" s="326"/>
      <c r="AO49" s="327"/>
      <c r="AP49" s="328"/>
      <c r="AQ49" s="327"/>
      <c r="AR49" s="327"/>
      <c r="AS49" s="27"/>
      <c r="AT49" s="27"/>
      <c r="AU49" s="27"/>
      <c r="AV49" s="27"/>
      <c r="AW49" s="224"/>
      <c r="AX49" s="224"/>
      <c r="AY49" s="224"/>
      <c r="AZ49" s="224"/>
      <c r="BA49" s="6">
        <f t="shared" si="14"/>
        <v>60</v>
      </c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s="6" customFormat="1" ht="35.1" customHeight="1" x14ac:dyDescent="0.25">
      <c r="A50" s="954"/>
      <c r="B50" s="680" t="s">
        <v>178</v>
      </c>
      <c r="C50" s="681"/>
      <c r="D50" s="682"/>
      <c r="E50" s="182"/>
      <c r="F50" s="227"/>
      <c r="G50" s="658"/>
      <c r="H50" s="600"/>
      <c r="I50" s="645"/>
      <c r="K50" s="131"/>
      <c r="L50" s="45"/>
      <c r="M50" s="205">
        <f t="shared" si="15"/>
        <v>56</v>
      </c>
      <c r="N50" s="312">
        <f t="shared" si="16"/>
        <v>0</v>
      </c>
      <c r="O50" s="312" cm="1">
        <f t="array" ref="O50">SUM(AC50:AD50+AG50:AH50+AK50:AL50+AO50:AP50+AS50:AT50+AW50:AX50+AF50+AJ50+AN50+AR50+AV50+AZ50)</f>
        <v>56</v>
      </c>
      <c r="P50" s="313">
        <f t="shared" si="17"/>
        <v>48</v>
      </c>
      <c r="Q50" s="314" cm="1">
        <f t="array" ref="Q50">SUM(AC50:AD50+AG50:AH50+AK50:AL50+AO50:AP50+AS50:AT50+AW50:AX50)</f>
        <v>56</v>
      </c>
      <c r="R50" s="224"/>
      <c r="S50" s="351"/>
      <c r="T50" s="343"/>
      <c r="U50" s="352"/>
      <c r="V50" s="353"/>
      <c r="W50" s="353"/>
      <c r="X50" s="353"/>
      <c r="Y50" s="354"/>
      <c r="Z50" s="354"/>
      <c r="AA50" s="354"/>
      <c r="AB50" s="354"/>
      <c r="AC50" s="325">
        <v>8</v>
      </c>
      <c r="AD50" s="325">
        <v>48</v>
      </c>
      <c r="AE50" s="325"/>
      <c r="AF50" s="485"/>
      <c r="AG50" s="486"/>
      <c r="AH50" s="486"/>
      <c r="AI50" s="486"/>
      <c r="AJ50" s="486"/>
      <c r="AK50" s="484"/>
      <c r="AL50" s="326"/>
      <c r="AM50" s="326"/>
      <c r="AN50" s="326"/>
      <c r="AO50" s="327"/>
      <c r="AP50" s="328"/>
      <c r="AQ50" s="327"/>
      <c r="AR50" s="327"/>
      <c r="AS50" s="27"/>
      <c r="AT50" s="27"/>
      <c r="AU50" s="27"/>
      <c r="AV50" s="27"/>
      <c r="AW50" s="224"/>
      <c r="AX50" s="224"/>
      <c r="AY50" s="224"/>
      <c r="AZ50" s="224"/>
      <c r="BA50" s="6">
        <f t="shared" si="14"/>
        <v>56</v>
      </c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s="6" customFormat="1" ht="35.1" customHeight="1" x14ac:dyDescent="0.25">
      <c r="A51" s="955"/>
      <c r="B51" s="680" t="s">
        <v>177</v>
      </c>
      <c r="C51" s="681"/>
      <c r="D51" s="682"/>
      <c r="E51" s="180"/>
      <c r="F51" s="228"/>
      <c r="G51" s="659"/>
      <c r="H51" s="600"/>
      <c r="I51" s="645"/>
      <c r="J51" s="224"/>
      <c r="K51" s="129"/>
      <c r="L51" s="45"/>
      <c r="M51" s="205">
        <f t="shared" si="15"/>
        <v>32</v>
      </c>
      <c r="N51" s="312">
        <f t="shared" si="16"/>
        <v>0</v>
      </c>
      <c r="O51" s="312" cm="1">
        <f t="array" ref="O51">SUM(AC51:AD51+AG51:AH51+AK51:AL51+AO51:AP51+AS51:AT51+AW51:AX51+AF51+AJ51+AN51+AR51+AV51+AZ51)</f>
        <v>32</v>
      </c>
      <c r="P51" s="313">
        <f t="shared" si="17"/>
        <v>24</v>
      </c>
      <c r="Q51" s="314" cm="1">
        <f t="array" ref="Q51">SUM(AC51:AD51+AG51:AH51+AK51:AL51+AO51:AP51+AS51:AT51+AW51:AX51)</f>
        <v>32</v>
      </c>
      <c r="R51" s="224"/>
      <c r="S51" s="351"/>
      <c r="T51" s="343"/>
      <c r="U51" s="352"/>
      <c r="V51" s="353"/>
      <c r="W51" s="353"/>
      <c r="X51" s="353"/>
      <c r="Y51" s="354"/>
      <c r="Z51" s="354"/>
      <c r="AA51" s="354"/>
      <c r="AB51" s="354"/>
      <c r="AC51" s="325">
        <v>8</v>
      </c>
      <c r="AD51" s="325">
        <v>24</v>
      </c>
      <c r="AE51" s="325"/>
      <c r="AF51" s="325"/>
      <c r="AG51" s="332"/>
      <c r="AH51" s="332"/>
      <c r="AI51" s="332"/>
      <c r="AJ51" s="332"/>
      <c r="AK51" s="355"/>
      <c r="AL51" s="326"/>
      <c r="AM51" s="326"/>
      <c r="AN51" s="326"/>
      <c r="AO51" s="333"/>
      <c r="AP51" s="334"/>
      <c r="AQ51" s="333"/>
      <c r="AR51" s="333"/>
      <c r="AS51" s="30"/>
      <c r="AT51" s="30"/>
      <c r="AU51" s="30"/>
      <c r="AV51" s="30"/>
      <c r="AW51" s="31"/>
      <c r="AX51" s="31"/>
      <c r="AY51" s="31"/>
      <c r="AZ51" s="31"/>
      <c r="BA51" s="6">
        <f t="shared" si="14"/>
        <v>32</v>
      </c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s="6" customFormat="1" ht="28.5" customHeight="1" thickBot="1" x14ac:dyDescent="0.3">
      <c r="A52" s="46" t="s">
        <v>63</v>
      </c>
      <c r="B52" s="683" t="s">
        <v>64</v>
      </c>
      <c r="C52" s="684"/>
      <c r="D52" s="691"/>
      <c r="E52" s="180"/>
      <c r="F52" s="228"/>
      <c r="G52" s="278"/>
      <c r="H52" s="36"/>
      <c r="I52" s="115"/>
      <c r="K52" s="641"/>
      <c r="L52" s="482" t="s">
        <v>36</v>
      </c>
      <c r="M52" s="205">
        <f t="shared" si="15"/>
        <v>34</v>
      </c>
      <c r="N52" s="312">
        <f t="shared" si="16"/>
        <v>2</v>
      </c>
      <c r="O52" s="312" cm="1">
        <f t="array" ref="O52">SUM(AC52:AD52+AG52:AH52+AK52:AL52+AO52:AP52+AS52:AT52+AW52:AX52+AF52+AJ52+AN52+AR52+AV52+AZ52)</f>
        <v>32</v>
      </c>
      <c r="P52" s="313">
        <f t="shared" si="17"/>
        <v>32</v>
      </c>
      <c r="Q52" s="314" cm="1">
        <f t="array" ref="Q52">SUM(AC52:AD52+AG52:AH52+AK52:AL52+AO52:AP52+AS52:AT52+AW52:AX52)</f>
        <v>32</v>
      </c>
      <c r="R52" s="224"/>
      <c r="S52" s="351"/>
      <c r="T52" s="343"/>
      <c r="U52" s="352"/>
      <c r="V52" s="353"/>
      <c r="W52" s="353"/>
      <c r="X52" s="353"/>
      <c r="Y52" s="354"/>
      <c r="Z52" s="354"/>
      <c r="AA52" s="354"/>
      <c r="AB52" s="354"/>
      <c r="AC52" s="325"/>
      <c r="AD52" s="325"/>
      <c r="AE52" s="325"/>
      <c r="AF52" s="325"/>
      <c r="AG52" s="315"/>
      <c r="AH52" s="315"/>
      <c r="AI52" s="350"/>
      <c r="AJ52" s="350"/>
      <c r="AK52" s="355"/>
      <c r="AL52" s="326"/>
      <c r="AM52" s="326"/>
      <c r="AN52" s="553"/>
      <c r="AO52" s="558"/>
      <c r="AP52" s="558"/>
      <c r="AQ52" s="558"/>
      <c r="AR52" s="558"/>
      <c r="AS52" s="559"/>
      <c r="AT52" s="559">
        <v>12</v>
      </c>
      <c r="AU52" s="559"/>
      <c r="AV52" s="559"/>
      <c r="AW52" s="486"/>
      <c r="AX52" s="486">
        <v>20</v>
      </c>
      <c r="AY52" s="486">
        <v>2</v>
      </c>
      <c r="AZ52" s="486"/>
      <c r="BA52" s="6">
        <f t="shared" si="14"/>
        <v>34</v>
      </c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s="6" customFormat="1" ht="28.5" customHeight="1" thickBot="1" x14ac:dyDescent="0.3">
      <c r="A53" s="542" t="s">
        <v>205</v>
      </c>
      <c r="B53" s="662" t="s">
        <v>206</v>
      </c>
      <c r="C53" s="663"/>
      <c r="D53" s="664"/>
      <c r="E53" s="543"/>
      <c r="F53" s="544"/>
      <c r="G53" s="498"/>
      <c r="H53" s="545"/>
      <c r="I53" s="603"/>
      <c r="J53" s="486" t="s">
        <v>36</v>
      </c>
      <c r="K53" s="604"/>
      <c r="L53" s="47"/>
      <c r="M53" s="205">
        <f t="shared" ref="M53" si="23">SUM(AC53:AZ53)</f>
        <v>38</v>
      </c>
      <c r="N53" s="312">
        <f t="shared" ref="N53" si="24">SUM(AE53+AI53+AM53+AQ53+AU53+AY53)</f>
        <v>0</v>
      </c>
      <c r="O53" s="312" cm="1">
        <f t="array" ref="O53">SUM(AC53:AD53+AG53:AH53+AK53:AL53+AO53:AP53+AS53:AT53+AW53:AX53+AF53+AJ53+AN53+AR53+AV53+AZ53)</f>
        <v>38</v>
      </c>
      <c r="P53" s="313">
        <f t="shared" ref="P53" si="25">SUM(AD53+AH53+AL53+AP53+AT53+AX53)</f>
        <v>22</v>
      </c>
      <c r="Q53" s="314" cm="1">
        <f t="array" ref="Q53">SUM(AC53:AD53+AG53:AH53+AK53:AL53+AO53:AP53+AS53:AT53+AW53:AX53)</f>
        <v>38</v>
      </c>
      <c r="R53" s="546"/>
      <c r="S53" s="547"/>
      <c r="T53" s="343"/>
      <c r="U53" s="548"/>
      <c r="V53" s="548"/>
      <c r="W53" s="548"/>
      <c r="X53" s="548"/>
      <c r="Y53" s="549"/>
      <c r="Z53" s="549"/>
      <c r="AA53" s="549"/>
      <c r="AB53" s="549"/>
      <c r="AC53" s="550"/>
      <c r="AD53" s="550"/>
      <c r="AE53" s="550"/>
      <c r="AF53" s="550"/>
      <c r="AG53" s="551"/>
      <c r="AH53" s="551"/>
      <c r="AI53" s="552"/>
      <c r="AJ53" s="552"/>
      <c r="AK53" s="413"/>
      <c r="AL53" s="413"/>
      <c r="AM53" s="413"/>
      <c r="AN53" s="554"/>
      <c r="AO53" s="558">
        <v>16</v>
      </c>
      <c r="AP53" s="558">
        <v>22</v>
      </c>
      <c r="AQ53" s="558"/>
      <c r="AR53" s="558"/>
      <c r="AS53" s="559"/>
      <c r="AT53" s="559"/>
      <c r="AU53" s="559"/>
      <c r="AV53" s="559"/>
      <c r="AW53" s="486"/>
      <c r="AX53" s="486"/>
      <c r="AY53" s="486"/>
      <c r="AZ53" s="486"/>
      <c r="BA53" s="6">
        <f t="shared" si="14"/>
        <v>38</v>
      </c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s="20" customFormat="1" ht="20.25" customHeight="1" thickBot="1" x14ac:dyDescent="0.3">
      <c r="A54" s="32" t="s">
        <v>65</v>
      </c>
      <c r="B54" s="692" t="s">
        <v>66</v>
      </c>
      <c r="C54" s="693"/>
      <c r="D54" s="694"/>
      <c r="E54" s="497"/>
      <c r="F54" s="497"/>
      <c r="G54" s="498"/>
      <c r="H54" s="48"/>
      <c r="I54" s="118"/>
      <c r="J54" s="580"/>
      <c r="K54" s="132"/>
      <c r="L54" s="49"/>
      <c r="M54" s="205">
        <f t="shared" si="15"/>
        <v>0</v>
      </c>
      <c r="N54" s="312">
        <f t="shared" si="16"/>
        <v>0</v>
      </c>
      <c r="O54" s="312" cm="1">
        <f t="array" ref="O54">SUM(AC54:AD54+AG54:AH54+AK54:AL54+AO54:AP54+AS54:AT54+AW54:AX54+AF54+AJ54+AN54+AR54+AV54+AZ54)</f>
        <v>0</v>
      </c>
      <c r="P54" s="313">
        <f t="shared" si="17"/>
        <v>0</v>
      </c>
      <c r="Q54" s="539" cm="1">
        <f t="array" ref="Q54">SUM(AC54:AD54+AG54:AH54+AK54:AL54+AO54:AP54+AS54:AT54+AW54:AX54)</f>
        <v>0</v>
      </c>
      <c r="R54" s="360"/>
      <c r="S54" s="361"/>
      <c r="T54" s="362"/>
      <c r="U54" s="363"/>
      <c r="V54" s="360"/>
      <c r="W54" s="360"/>
      <c r="X54" s="360"/>
      <c r="Y54" s="360"/>
      <c r="Z54" s="360"/>
      <c r="AA54" s="360"/>
      <c r="AB54" s="360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555"/>
      <c r="AQ54" s="556"/>
      <c r="AR54" s="556"/>
      <c r="AS54" s="556"/>
      <c r="AT54" s="556"/>
      <c r="AU54" s="556"/>
      <c r="AV54" s="556"/>
      <c r="AW54" s="556"/>
      <c r="AX54" s="556"/>
      <c r="AY54" s="556"/>
      <c r="AZ54" s="557"/>
      <c r="BA54" s="6">
        <f t="shared" si="14"/>
        <v>0</v>
      </c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s="20" customFormat="1" ht="29.25" customHeight="1" thickBot="1" x14ac:dyDescent="0.3">
      <c r="A55" s="32" t="s">
        <v>67</v>
      </c>
      <c r="B55" s="692" t="s">
        <v>68</v>
      </c>
      <c r="C55" s="693"/>
      <c r="D55" s="693"/>
      <c r="E55" s="499"/>
      <c r="F55" s="500"/>
      <c r="G55" s="501"/>
      <c r="H55" s="502"/>
      <c r="I55" s="503"/>
      <c r="J55" s="504"/>
      <c r="K55" s="505"/>
      <c r="L55" s="506"/>
      <c r="M55" s="205">
        <f t="shared" si="15"/>
        <v>244</v>
      </c>
      <c r="N55" s="312">
        <f t="shared" si="16"/>
        <v>0</v>
      </c>
      <c r="O55" s="312" cm="1">
        <f t="array" ref="O55">SUM(AC55:AD55+AG55:AH55+AK55:AL55+AO55:AP55+AS55:AT55+AW55:AX55+AF55+AJ55+AN55+AR55+AV55+AZ55)</f>
        <v>262</v>
      </c>
      <c r="P55" s="313">
        <f t="shared" si="17"/>
        <v>204</v>
      </c>
      <c r="Q55" s="539">
        <f>SUM(Q56:Q60)</f>
        <v>118</v>
      </c>
      <c r="R55" s="606">
        <f>SUM(R56:R60)</f>
        <v>108</v>
      </c>
      <c r="S55" s="368"/>
      <c r="T55" s="309">
        <f>SUM(T56:T60)</f>
        <v>18</v>
      </c>
      <c r="U55" s="366"/>
      <c r="V55" s="365"/>
      <c r="W55" s="365"/>
      <c r="X55" s="365"/>
      <c r="Y55" s="365"/>
      <c r="Z55" s="365"/>
      <c r="AA55" s="365"/>
      <c r="AB55" s="365"/>
      <c r="AC55" s="369">
        <f>SUM(AC56:AC60)</f>
        <v>22</v>
      </c>
      <c r="AD55" s="369">
        <f t="shared" ref="AD55:AZ55" si="26">SUM(AD56:AD60)</f>
        <v>204</v>
      </c>
      <c r="AE55" s="369">
        <f t="shared" si="26"/>
        <v>0</v>
      </c>
      <c r="AF55" s="369">
        <f t="shared" si="26"/>
        <v>18</v>
      </c>
      <c r="AG55" s="369">
        <f t="shared" si="26"/>
        <v>0</v>
      </c>
      <c r="AH55" s="369">
        <f t="shared" si="26"/>
        <v>0</v>
      </c>
      <c r="AI55" s="369">
        <f t="shared" si="26"/>
        <v>0</v>
      </c>
      <c r="AJ55" s="369">
        <f t="shared" si="26"/>
        <v>0</v>
      </c>
      <c r="AK55" s="369">
        <f t="shared" si="26"/>
        <v>0</v>
      </c>
      <c r="AL55" s="369">
        <f t="shared" si="26"/>
        <v>0</v>
      </c>
      <c r="AM55" s="369">
        <f t="shared" si="26"/>
        <v>0</v>
      </c>
      <c r="AN55" s="369">
        <f t="shared" si="26"/>
        <v>0</v>
      </c>
      <c r="AO55" s="369">
        <f t="shared" si="26"/>
        <v>0</v>
      </c>
      <c r="AP55" s="369">
        <f t="shared" si="26"/>
        <v>0</v>
      </c>
      <c r="AQ55" s="369">
        <f t="shared" si="26"/>
        <v>0</v>
      </c>
      <c r="AR55" s="369">
        <f t="shared" si="26"/>
        <v>0</v>
      </c>
      <c r="AS55" s="369">
        <f t="shared" si="26"/>
        <v>0</v>
      </c>
      <c r="AT55" s="369">
        <f t="shared" si="26"/>
        <v>0</v>
      </c>
      <c r="AU55" s="369">
        <f t="shared" si="26"/>
        <v>0</v>
      </c>
      <c r="AV55" s="369">
        <f t="shared" si="26"/>
        <v>0</v>
      </c>
      <c r="AW55" s="369">
        <f t="shared" si="26"/>
        <v>0</v>
      </c>
      <c r="AX55" s="369">
        <f t="shared" si="26"/>
        <v>0</v>
      </c>
      <c r="AY55" s="369">
        <f t="shared" si="26"/>
        <v>0</v>
      </c>
      <c r="AZ55" s="369">
        <f t="shared" si="26"/>
        <v>0</v>
      </c>
      <c r="BA55" s="6">
        <f t="shared" si="14"/>
        <v>244</v>
      </c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s="6" customFormat="1" ht="75" customHeight="1" x14ac:dyDescent="0.25">
      <c r="A56" s="35" t="s">
        <v>69</v>
      </c>
      <c r="B56" s="673" t="s">
        <v>70</v>
      </c>
      <c r="C56" s="674"/>
      <c r="D56" s="695"/>
      <c r="E56" s="184"/>
      <c r="F56" s="173"/>
      <c r="G56" s="277"/>
      <c r="H56" s="36"/>
      <c r="I56" s="114"/>
      <c r="J56" s="36"/>
      <c r="K56" s="128"/>
      <c r="L56" s="38"/>
      <c r="M56" s="205">
        <f t="shared" si="15"/>
        <v>50</v>
      </c>
      <c r="N56" s="312">
        <f t="shared" si="16"/>
        <v>0</v>
      </c>
      <c r="O56" s="386" cm="1">
        <f t="array" ref="O56">SUM(AC56:AD56+AG56:AH56+AK56:AL56+AO56:AP56+AS56:AT56+AW56:AX56+AF56+AJ56+AN56+AR56+AV56+AZ56)</f>
        <v>50</v>
      </c>
      <c r="P56" s="313">
        <f t="shared" si="17"/>
        <v>36</v>
      </c>
      <c r="Q56" s="314" cm="1">
        <f t="array" ref="Q56">SUM(AC56:AD56+AG56:AH56+AK56:AL56+AO56:AP56+AS56:AT56+AW56:AX56)</f>
        <v>50</v>
      </c>
      <c r="R56" s="370"/>
      <c r="S56" s="342"/>
      <c r="T56" s="317"/>
      <c r="U56" s="371"/>
      <c r="V56" s="372"/>
      <c r="W56" s="372"/>
      <c r="X56" s="372"/>
      <c r="Y56" s="373"/>
      <c r="Z56" s="373"/>
      <c r="AA56" s="373"/>
      <c r="AB56" s="373"/>
      <c r="AC56" s="347">
        <v>14</v>
      </c>
      <c r="AD56" s="347">
        <v>36</v>
      </c>
      <c r="AE56" s="347"/>
      <c r="AF56" s="347"/>
      <c r="AG56" s="370"/>
      <c r="AH56" s="370"/>
      <c r="AI56" s="350"/>
      <c r="AJ56" s="350"/>
      <c r="AK56" s="374"/>
      <c r="AL56" s="375"/>
      <c r="AM56" s="322"/>
      <c r="AN56" s="322"/>
      <c r="AO56" s="323"/>
      <c r="AP56" s="324"/>
      <c r="AQ56" s="323"/>
      <c r="AR56" s="323"/>
      <c r="AS56" s="39"/>
      <c r="AT56" s="39"/>
      <c r="AU56" s="39"/>
      <c r="AV56" s="39"/>
      <c r="AW56" s="37"/>
      <c r="AX56" s="37"/>
      <c r="AY56" s="37"/>
      <c r="AZ56" s="37"/>
      <c r="BA56" s="6">
        <f t="shared" si="14"/>
        <v>50</v>
      </c>
      <c r="BB56" s="7"/>
      <c r="BC56" s="50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s="6" customFormat="1" ht="18.75" customHeight="1" x14ac:dyDescent="0.25">
      <c r="A57" s="35" t="s">
        <v>71</v>
      </c>
      <c r="B57" s="680" t="s">
        <v>72</v>
      </c>
      <c r="C57" s="681"/>
      <c r="D57" s="682"/>
      <c r="E57" s="221"/>
      <c r="F57" s="222"/>
      <c r="G57" s="280"/>
      <c r="H57" s="599"/>
      <c r="I57" s="114"/>
      <c r="J57" s="36"/>
      <c r="K57" s="128"/>
      <c r="L57" s="38"/>
      <c r="M57" s="205">
        <f t="shared" si="15"/>
        <v>68</v>
      </c>
      <c r="N57" s="312">
        <f t="shared" si="16"/>
        <v>0</v>
      </c>
      <c r="O57" s="312" cm="1">
        <f t="array" ref="O57">SUM(AC57:AD57+AG57:AH57+AK57:AL57+AO57:AP57+AS57:AT57+AW57:AX57+AF57+AJ57+AN57+AR57+AV57+AZ57)</f>
        <v>68</v>
      </c>
      <c r="P57" s="313">
        <f t="shared" si="17"/>
        <v>60</v>
      </c>
      <c r="Q57" s="314" cm="1">
        <f t="array" ref="Q57">SUM(AC57:AD57+AG57:AH57+AK57:AL57+AO57:AP57+AS57:AT57+AW57:AX57)</f>
        <v>68</v>
      </c>
      <c r="R57" s="370"/>
      <c r="S57" s="370"/>
      <c r="T57" s="373"/>
      <c r="U57" s="372"/>
      <c r="V57" s="372"/>
      <c r="W57" s="372"/>
      <c r="X57" s="372"/>
      <c r="Y57" s="373"/>
      <c r="Z57" s="373"/>
      <c r="AA57" s="373"/>
      <c r="AB57" s="373"/>
      <c r="AC57" s="347">
        <v>8</v>
      </c>
      <c r="AD57" s="347">
        <v>60</v>
      </c>
      <c r="AE57" s="347"/>
      <c r="AF57" s="347"/>
      <c r="AG57" s="332"/>
      <c r="AH57" s="332"/>
      <c r="AI57" s="315"/>
      <c r="AJ57" s="350"/>
      <c r="AK57" s="374"/>
      <c r="AL57" s="375"/>
      <c r="AM57" s="322"/>
      <c r="AN57" s="322"/>
      <c r="AO57" s="323"/>
      <c r="AP57" s="324"/>
      <c r="AQ57" s="327"/>
      <c r="AR57" s="327"/>
      <c r="AS57" s="27"/>
      <c r="AT57" s="27"/>
      <c r="AU57" s="27"/>
      <c r="AV57" s="27"/>
      <c r="AW57" s="224"/>
      <c r="AX57" s="224"/>
      <c r="AY57" s="224"/>
      <c r="AZ57" s="224"/>
      <c r="BA57" s="6">
        <f t="shared" si="14"/>
        <v>68</v>
      </c>
      <c r="BB57" s="7"/>
      <c r="BC57" s="50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s="6" customFormat="1" ht="18" customHeight="1" thickBot="1" x14ac:dyDescent="0.3">
      <c r="A58" s="40" t="s">
        <v>73</v>
      </c>
      <c r="B58" s="683" t="s">
        <v>74</v>
      </c>
      <c r="C58" s="684"/>
      <c r="D58" s="685"/>
      <c r="E58" s="185"/>
      <c r="F58" s="195"/>
      <c r="G58" s="669" t="s">
        <v>75</v>
      </c>
      <c r="H58" s="600"/>
      <c r="I58" s="598"/>
      <c r="J58" s="41"/>
      <c r="K58" s="129"/>
      <c r="L58" s="51"/>
      <c r="M58" s="205">
        <f t="shared" si="15"/>
        <v>36</v>
      </c>
      <c r="N58" s="312">
        <f t="shared" si="16"/>
        <v>0</v>
      </c>
      <c r="O58" s="312" cm="1">
        <f t="array" ref="O58">SUM(AC58:AD58+AG58:AH58+AK58:AL58+AO58:AP58+AS58:AT58+AW58:AX58+AF58+AJ58+AN58+AR58+AV58+AZ58)</f>
        <v>36</v>
      </c>
      <c r="P58" s="313">
        <f t="shared" si="17"/>
        <v>36</v>
      </c>
      <c r="Q58" s="314"/>
      <c r="R58" s="315">
        <v>36</v>
      </c>
      <c r="S58" s="315"/>
      <c r="T58" s="377"/>
      <c r="U58" s="378"/>
      <c r="V58" s="378"/>
      <c r="W58" s="378"/>
      <c r="X58" s="378"/>
      <c r="Y58" s="377"/>
      <c r="Z58" s="377"/>
      <c r="AA58" s="377"/>
      <c r="AB58" s="377"/>
      <c r="AC58" s="379"/>
      <c r="AD58" s="528">
        <v>36</v>
      </c>
      <c r="AE58" s="528"/>
      <c r="AF58" s="528"/>
      <c r="AG58" s="380"/>
      <c r="AH58" s="315"/>
      <c r="AI58" s="380"/>
      <c r="AJ58" s="380"/>
      <c r="AK58" s="381"/>
      <c r="AL58" s="382"/>
      <c r="AM58" s="383"/>
      <c r="AN58" s="383"/>
      <c r="AO58" s="384"/>
      <c r="AP58" s="385"/>
      <c r="AQ58" s="384"/>
      <c r="AR58" s="384"/>
      <c r="AS58" s="27"/>
      <c r="AT58" s="27"/>
      <c r="AU58" s="27"/>
      <c r="AV58" s="27"/>
      <c r="AW58" s="224"/>
      <c r="AX58" s="224"/>
      <c r="AY58" s="224"/>
      <c r="AZ58" s="224"/>
      <c r="BA58" s="6">
        <f t="shared" si="14"/>
        <v>36</v>
      </c>
      <c r="BB58" s="7"/>
      <c r="BC58" s="50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s="6" customFormat="1" ht="15.75" customHeight="1" thickBot="1" x14ac:dyDescent="0.3">
      <c r="A59" s="40" t="s">
        <v>76</v>
      </c>
      <c r="B59" s="651" t="s">
        <v>77</v>
      </c>
      <c r="C59" s="652"/>
      <c r="D59" s="653"/>
      <c r="E59" s="185"/>
      <c r="F59" s="187"/>
      <c r="G59" s="670"/>
      <c r="H59" s="600"/>
      <c r="I59" s="598"/>
      <c r="J59" s="41"/>
      <c r="K59" s="129"/>
      <c r="L59" s="41"/>
      <c r="M59" s="205">
        <f t="shared" si="15"/>
        <v>72</v>
      </c>
      <c r="N59" s="312">
        <f t="shared" si="16"/>
        <v>0</v>
      </c>
      <c r="O59" s="312" cm="1">
        <f t="array" ref="O59">SUM(AC59:AD59+AG59:AH59+AK59:AL59+AO59:AP59+AS59:AT59+AW59:AX59+AF59+AJ59+AN59+AR59+AV59+AZ59)</f>
        <v>72</v>
      </c>
      <c r="P59" s="313">
        <f t="shared" si="17"/>
        <v>72</v>
      </c>
      <c r="Q59" s="314"/>
      <c r="R59" s="315">
        <v>72</v>
      </c>
      <c r="S59" s="315"/>
      <c r="T59" s="377"/>
      <c r="U59" s="378"/>
      <c r="V59" s="378"/>
      <c r="W59" s="378"/>
      <c r="X59" s="378"/>
      <c r="Y59" s="377"/>
      <c r="Z59" s="377"/>
      <c r="AA59" s="377"/>
      <c r="AB59" s="377"/>
      <c r="AC59" s="379"/>
      <c r="AD59" s="528">
        <v>72</v>
      </c>
      <c r="AE59" s="528"/>
      <c r="AF59" s="528"/>
      <c r="AG59" s="380"/>
      <c r="AH59" s="315"/>
      <c r="AI59" s="380"/>
      <c r="AJ59" s="380"/>
      <c r="AK59" s="383"/>
      <c r="AL59" s="382"/>
      <c r="AM59" s="383"/>
      <c r="AN59" s="383"/>
      <c r="AO59" s="384"/>
      <c r="AP59" s="384"/>
      <c r="AQ59" s="384"/>
      <c r="AR59" s="384"/>
      <c r="AS59" s="27"/>
      <c r="AT59" s="27"/>
      <c r="AU59" s="27"/>
      <c r="AV59" s="27"/>
      <c r="AW59" s="224"/>
      <c r="AX59" s="224"/>
      <c r="AY59" s="224"/>
      <c r="AZ59" s="224"/>
      <c r="BA59" s="6">
        <f t="shared" si="14"/>
        <v>72</v>
      </c>
      <c r="BB59" s="7"/>
      <c r="BC59" s="50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s="6" customFormat="1" ht="30.75" customHeight="1" thickBot="1" x14ac:dyDescent="0.3">
      <c r="A60" s="52" t="s">
        <v>234</v>
      </c>
      <c r="B60" s="651" t="s">
        <v>233</v>
      </c>
      <c r="C60" s="652"/>
      <c r="D60" s="653"/>
      <c r="E60" s="186"/>
      <c r="F60" s="188"/>
      <c r="G60" s="281" t="s">
        <v>51</v>
      </c>
      <c r="H60" s="36"/>
      <c r="I60" s="120"/>
      <c r="J60" s="41"/>
      <c r="K60" s="129"/>
      <c r="L60" s="41"/>
      <c r="M60" s="205">
        <f t="shared" si="15"/>
        <v>18</v>
      </c>
      <c r="N60" s="312">
        <f t="shared" si="16"/>
        <v>0</v>
      </c>
      <c r="O60" s="312" cm="1">
        <f t="array" ref="O60">SUM(AC60:AD60+AG60:AH60+AK60:AL60+AO60:AP60+AS60:AT60+AW60:AX60+AF60+AJ60+AN60+AR60+AV60+AZ60)</f>
        <v>36</v>
      </c>
      <c r="P60" s="313">
        <f t="shared" si="17"/>
        <v>0</v>
      </c>
      <c r="Q60" s="314" cm="1">
        <f t="array" ref="Q60">SUM(AC60:AD60+AG60:AH60+AK60:AL60+AO60:AP60+AS60:AT60+AW60:AX60)</f>
        <v>0</v>
      </c>
      <c r="R60" s="315"/>
      <c r="S60" s="315"/>
      <c r="T60" s="537">
        <v>18</v>
      </c>
      <c r="U60" s="435"/>
      <c r="V60" s="435"/>
      <c r="W60" s="435"/>
      <c r="X60" s="435"/>
      <c r="Y60" s="434"/>
      <c r="Z60" s="434"/>
      <c r="AA60" s="434"/>
      <c r="AB60" s="434"/>
      <c r="AC60" s="379"/>
      <c r="AD60" s="528"/>
      <c r="AE60" s="528"/>
      <c r="AF60" s="528">
        <v>18</v>
      </c>
      <c r="AG60" s="380"/>
      <c r="AH60" s="315"/>
      <c r="AI60" s="387"/>
      <c r="AJ60" s="387"/>
      <c r="AK60" s="383"/>
      <c r="AL60" s="382"/>
      <c r="AM60" s="383"/>
      <c r="AN60" s="383"/>
      <c r="AO60" s="384"/>
      <c r="AP60" s="384"/>
      <c r="AQ60" s="384"/>
      <c r="AR60" s="384"/>
      <c r="AS60" s="27"/>
      <c r="AT60" s="27"/>
      <c r="AU60" s="27"/>
      <c r="AV60" s="27"/>
      <c r="AW60" s="224"/>
      <c r="AX60" s="224"/>
      <c r="AY60" s="224"/>
      <c r="AZ60" s="224"/>
      <c r="BA60" s="6">
        <f t="shared" si="14"/>
        <v>18</v>
      </c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s="6" customFormat="1" ht="35.1" customHeight="1" thickBot="1" x14ac:dyDescent="0.3">
      <c r="A61" s="53" t="s">
        <v>78</v>
      </c>
      <c r="B61" s="686" t="s">
        <v>79</v>
      </c>
      <c r="C61" s="687"/>
      <c r="D61" s="687"/>
      <c r="E61" s="174"/>
      <c r="F61" s="174"/>
      <c r="G61" s="282"/>
      <c r="H61" s="54"/>
      <c r="I61" s="476"/>
      <c r="J61" s="477"/>
      <c r="K61" s="478"/>
      <c r="L61" s="479"/>
      <c r="M61" s="205">
        <f t="shared" si="15"/>
        <v>1476</v>
      </c>
      <c r="N61" s="312">
        <f t="shared" si="16"/>
        <v>18</v>
      </c>
      <c r="O61" s="312" cm="1">
        <f t="array" ref="O61">SUM(AC61:AD61+AG61:AH61+AK61:AL61+AO61:AP61+AS61:AT61+AW61:AX61+AF61+AJ61+AN61+AR61+AV61+AZ61)</f>
        <v>1584</v>
      </c>
      <c r="P61" s="313">
        <f t="shared" si="17"/>
        <v>1098</v>
      </c>
      <c r="Q61" s="613">
        <f>SUM(Q62:Q78)</f>
        <v>864</v>
      </c>
      <c r="R61" s="388">
        <f>SUM(R62:R78)</f>
        <v>468</v>
      </c>
      <c r="S61" s="388"/>
      <c r="T61" s="561">
        <f>SUM(T62:T78)</f>
        <v>90</v>
      </c>
      <c r="U61" s="311">
        <f>SUM(U62:U78)</f>
        <v>0</v>
      </c>
      <c r="V61" s="311">
        <f t="shared" ref="V61:AZ61" si="27">SUM(V62:V78)</f>
        <v>0</v>
      </c>
      <c r="W61" s="311">
        <f t="shared" si="27"/>
        <v>0</v>
      </c>
      <c r="X61" s="311">
        <f t="shared" si="27"/>
        <v>0</v>
      </c>
      <c r="Y61" s="311">
        <f t="shared" si="27"/>
        <v>0</v>
      </c>
      <c r="Z61" s="311">
        <f t="shared" si="27"/>
        <v>0</v>
      </c>
      <c r="AA61" s="311">
        <f t="shared" si="27"/>
        <v>0</v>
      </c>
      <c r="AB61" s="311">
        <f t="shared" si="27"/>
        <v>0</v>
      </c>
      <c r="AC61" s="311">
        <f t="shared" si="27"/>
        <v>0</v>
      </c>
      <c r="AD61" s="311">
        <f t="shared" si="27"/>
        <v>0</v>
      </c>
      <c r="AE61" s="311">
        <f t="shared" si="27"/>
        <v>0</v>
      </c>
      <c r="AF61" s="311">
        <f t="shared" si="27"/>
        <v>0</v>
      </c>
      <c r="AG61" s="311">
        <f t="shared" si="27"/>
        <v>82</v>
      </c>
      <c r="AH61" s="311">
        <f t="shared" si="27"/>
        <v>324</v>
      </c>
      <c r="AI61" s="311">
        <f t="shared" si="27"/>
        <v>0</v>
      </c>
      <c r="AJ61" s="311">
        <f t="shared" si="27"/>
        <v>36</v>
      </c>
      <c r="AK61" s="311">
        <f t="shared" si="27"/>
        <v>72</v>
      </c>
      <c r="AL61" s="311">
        <f t="shared" si="27"/>
        <v>372</v>
      </c>
      <c r="AM61" s="311">
        <f t="shared" si="27"/>
        <v>0</v>
      </c>
      <c r="AN61" s="311">
        <f t="shared" si="27"/>
        <v>36</v>
      </c>
      <c r="AO61" s="311">
        <f t="shared" si="27"/>
        <v>80</v>
      </c>
      <c r="AP61" s="311">
        <f t="shared" si="27"/>
        <v>402</v>
      </c>
      <c r="AQ61" s="311">
        <f t="shared" si="27"/>
        <v>18</v>
      </c>
      <c r="AR61" s="311">
        <f t="shared" si="27"/>
        <v>54</v>
      </c>
      <c r="AS61" s="311">
        <f t="shared" si="27"/>
        <v>0</v>
      </c>
      <c r="AT61" s="311">
        <f t="shared" si="27"/>
        <v>0</v>
      </c>
      <c r="AU61" s="311">
        <f t="shared" si="27"/>
        <v>0</v>
      </c>
      <c r="AV61" s="311">
        <f t="shared" si="27"/>
        <v>0</v>
      </c>
      <c r="AW61" s="311">
        <f t="shared" si="27"/>
        <v>0</v>
      </c>
      <c r="AX61" s="311">
        <f t="shared" si="27"/>
        <v>0</v>
      </c>
      <c r="AY61" s="311">
        <f t="shared" si="27"/>
        <v>0</v>
      </c>
      <c r="AZ61" s="311">
        <f t="shared" si="27"/>
        <v>0</v>
      </c>
      <c r="BA61" s="6">
        <f t="shared" si="14"/>
        <v>1476</v>
      </c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 s="6" customFormat="1" ht="48" customHeight="1" thickBot="1" x14ac:dyDescent="0.3">
      <c r="A62" s="526" t="s">
        <v>80</v>
      </c>
      <c r="B62" s="688" t="s">
        <v>183</v>
      </c>
      <c r="C62" s="689"/>
      <c r="D62" s="690"/>
      <c r="E62" s="184"/>
      <c r="F62" s="173"/>
      <c r="G62" s="277"/>
      <c r="H62" s="38" t="s">
        <v>51</v>
      </c>
      <c r="I62" s="481"/>
      <c r="J62" s="482"/>
      <c r="K62" s="483"/>
      <c r="L62" s="482"/>
      <c r="M62" s="205">
        <f t="shared" si="15"/>
        <v>86</v>
      </c>
      <c r="N62" s="312">
        <f t="shared" si="16"/>
        <v>0</v>
      </c>
      <c r="O62" s="386" cm="1">
        <f t="array" ref="O62">SUM(AC62:AD62+AG62:AH62+AK62:AL62+AO62:AP62+AS62:AT62+AW62:AX62+AF62+AJ62+AN62+AR62+AV62+AZ62)</f>
        <v>104</v>
      </c>
      <c r="P62" s="525">
        <f>SUM(AD62+AH62+AL62+AP62+AT62+AX62)</f>
        <v>48</v>
      </c>
      <c r="Q62" s="534" cm="1">
        <f t="array" ref="Q62">SUM(AC62:AD62+AG62:AH62+AK62:AL62+AO62:AP62+AS62:AT62+AW62:AX62)</f>
        <v>68</v>
      </c>
      <c r="R62" s="332"/>
      <c r="S62" s="332"/>
      <c r="T62" s="538">
        <v>18</v>
      </c>
      <c r="U62" s="345"/>
      <c r="V62" s="345"/>
      <c r="W62" s="345"/>
      <c r="X62" s="345"/>
      <c r="Y62" s="346"/>
      <c r="Z62" s="346"/>
      <c r="AA62" s="346"/>
      <c r="AB62" s="346"/>
      <c r="AC62" s="347"/>
      <c r="AD62" s="347"/>
      <c r="AE62" s="347"/>
      <c r="AF62" s="347"/>
      <c r="AG62" s="540">
        <v>20</v>
      </c>
      <c r="AH62" s="540">
        <v>48</v>
      </c>
      <c r="AI62" s="350"/>
      <c r="AJ62" s="541">
        <v>18</v>
      </c>
      <c r="AK62" s="389"/>
      <c r="AL62" s="322"/>
      <c r="AM62" s="322"/>
      <c r="AN62" s="322"/>
      <c r="AO62" s="323"/>
      <c r="AP62" s="324"/>
      <c r="AQ62" s="327"/>
      <c r="AR62" s="327"/>
      <c r="AS62" s="27"/>
      <c r="AT62" s="27"/>
      <c r="AU62" s="27"/>
      <c r="AV62" s="27"/>
      <c r="AW62" s="224"/>
      <c r="AX62" s="224"/>
      <c r="AY62" s="224"/>
      <c r="AZ62" s="224"/>
      <c r="BA62" s="6">
        <f t="shared" si="14"/>
        <v>86</v>
      </c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s="6" customFormat="1" ht="34.5" customHeight="1" thickBot="1" x14ac:dyDescent="0.3">
      <c r="A63" s="600" t="s">
        <v>81</v>
      </c>
      <c r="B63" s="689" t="s">
        <v>184</v>
      </c>
      <c r="C63" s="689"/>
      <c r="D63" s="690"/>
      <c r="E63" s="184"/>
      <c r="F63" s="173"/>
      <c r="G63" s="277"/>
      <c r="H63" s="38" t="s">
        <v>36</v>
      </c>
      <c r="I63" s="481"/>
      <c r="J63" s="482"/>
      <c r="K63" s="483"/>
      <c r="L63" s="482"/>
      <c r="M63" s="205">
        <f t="shared" ref="M63:M66" si="28">SUM(AC63:AZ63)</f>
        <v>36</v>
      </c>
      <c r="N63" s="312">
        <f t="shared" ref="N63:N66" si="29">SUM(AE63+AI63+AM63+AQ63+AU63+AY63)</f>
        <v>0</v>
      </c>
      <c r="O63" s="386" cm="1">
        <f t="array" ref="O63">SUM(AC63:AD63+AG63:AH63+AK63:AL63+AO63:AP63+AS63:AT63+AW63:AX63+AF63+AJ63+AN63+AR63+AV63+AZ63)</f>
        <v>36</v>
      </c>
      <c r="P63" s="525">
        <f t="shared" ref="P63:P66" si="30">SUM(AD63+AH63+AL63+AP63+AT63+AX63)</f>
        <v>36</v>
      </c>
      <c r="Q63" s="534"/>
      <c r="R63" s="332">
        <v>36</v>
      </c>
      <c r="S63" s="332"/>
      <c r="T63" s="346"/>
      <c r="U63" s="345"/>
      <c r="V63" s="345"/>
      <c r="W63" s="345"/>
      <c r="X63" s="345"/>
      <c r="Y63" s="346"/>
      <c r="Z63" s="346"/>
      <c r="AA63" s="346"/>
      <c r="AB63" s="346"/>
      <c r="AC63" s="347"/>
      <c r="AD63" s="347"/>
      <c r="AE63" s="347"/>
      <c r="AF63" s="347"/>
      <c r="AG63" s="370"/>
      <c r="AH63" s="540">
        <v>36</v>
      </c>
      <c r="AI63" s="350"/>
      <c r="AJ63" s="350"/>
      <c r="AK63" s="475"/>
      <c r="AL63" s="322"/>
      <c r="AM63" s="322"/>
      <c r="AN63" s="322"/>
      <c r="AO63" s="323"/>
      <c r="AP63" s="324"/>
      <c r="AQ63" s="327"/>
      <c r="AR63" s="327"/>
      <c r="AS63" s="27"/>
      <c r="AT63" s="27"/>
      <c r="AU63" s="27"/>
      <c r="AV63" s="27"/>
      <c r="AW63" s="224"/>
      <c r="AX63" s="224"/>
      <c r="AY63" s="224"/>
      <c r="AZ63" s="224"/>
      <c r="BA63" s="6">
        <f t="shared" si="14"/>
        <v>36</v>
      </c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s="6" customFormat="1" ht="81" customHeight="1" thickBot="1" x14ac:dyDescent="0.3">
      <c r="A64" s="480" t="s">
        <v>186</v>
      </c>
      <c r="B64" s="688" t="s">
        <v>185</v>
      </c>
      <c r="C64" s="689"/>
      <c r="D64" s="690"/>
      <c r="E64" s="184"/>
      <c r="F64" s="173"/>
      <c r="G64" s="277"/>
      <c r="H64" s="38"/>
      <c r="I64" s="481"/>
      <c r="J64" s="482" t="s">
        <v>51</v>
      </c>
      <c r="K64" s="483"/>
      <c r="L64" s="482"/>
      <c r="M64" s="205">
        <f t="shared" si="28"/>
        <v>328</v>
      </c>
      <c r="N64" s="312">
        <f t="shared" si="29"/>
        <v>0</v>
      </c>
      <c r="O64" s="386" cm="1">
        <f t="array" ref="O64">SUM(AC64:AD64+AG64:AH64+AK64:AL64+AO64:AP64+AS64:AT64+AW64:AX64+AF64+AJ64+AN64+AR64+AV64+AZ64)</f>
        <v>346</v>
      </c>
      <c r="P64" s="525">
        <f t="shared" si="30"/>
        <v>222</v>
      </c>
      <c r="Q64" s="534" cm="1">
        <f t="array" ref="Q64">SUM(AC64:AD64+AG64:AH64+AK64:AL64+AO64:AP64+AS64:AT64+AW64:AX64)</f>
        <v>310</v>
      </c>
      <c r="R64" s="332"/>
      <c r="S64" s="332"/>
      <c r="T64" s="538">
        <v>18</v>
      </c>
      <c r="U64" s="345"/>
      <c r="V64" s="345"/>
      <c r="W64" s="345"/>
      <c r="X64" s="345"/>
      <c r="Y64" s="346"/>
      <c r="Z64" s="346"/>
      <c r="AA64" s="346"/>
      <c r="AB64" s="346"/>
      <c r="AC64" s="347"/>
      <c r="AD64" s="347"/>
      <c r="AE64" s="347"/>
      <c r="AF64" s="347"/>
      <c r="AG64" s="540">
        <v>22</v>
      </c>
      <c r="AH64" s="540">
        <v>60</v>
      </c>
      <c r="AI64" s="350"/>
      <c r="AJ64" s="350"/>
      <c r="AK64" s="475">
        <v>30</v>
      </c>
      <c r="AL64" s="322">
        <v>72</v>
      </c>
      <c r="AM64" s="322"/>
      <c r="AN64" s="322"/>
      <c r="AO64" s="323">
        <v>36</v>
      </c>
      <c r="AP64" s="324">
        <v>90</v>
      </c>
      <c r="AQ64" s="327"/>
      <c r="AR64" s="327">
        <v>18</v>
      </c>
      <c r="AS64" s="27"/>
      <c r="AT64" s="27"/>
      <c r="AU64" s="27"/>
      <c r="AV64" s="27"/>
      <c r="AW64" s="224"/>
      <c r="AX64" s="224"/>
      <c r="AY64" s="224"/>
      <c r="AZ64" s="224"/>
      <c r="BA64" s="6">
        <f t="shared" si="14"/>
        <v>328</v>
      </c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1:78" s="6" customFormat="1" ht="38.25" customHeight="1" thickBot="1" x14ac:dyDescent="0.3">
      <c r="A65" s="226" t="s">
        <v>83</v>
      </c>
      <c r="B65" s="662" t="s">
        <v>214</v>
      </c>
      <c r="C65" s="663"/>
      <c r="D65" s="664"/>
      <c r="E65" s="184"/>
      <c r="F65" s="173"/>
      <c r="G65" s="277"/>
      <c r="H65" s="38"/>
      <c r="I65" s="481"/>
      <c r="J65" s="671" t="s">
        <v>75</v>
      </c>
      <c r="K65" s="483"/>
      <c r="L65" s="482"/>
      <c r="M65" s="205">
        <f t="shared" si="28"/>
        <v>36</v>
      </c>
      <c r="N65" s="312">
        <f t="shared" si="29"/>
        <v>0</v>
      </c>
      <c r="O65" s="386" cm="1">
        <f t="array" ref="O65">SUM(AC65:AD65+AG65:AH65+AK65:AL65+AO65:AP65+AS65:AT65+AW65:AX65+AF65+AJ65+AN65+AR65+AV65+AZ65)</f>
        <v>36</v>
      </c>
      <c r="P65" s="525">
        <f t="shared" si="30"/>
        <v>36</v>
      </c>
      <c r="Q65" s="534"/>
      <c r="R65" s="332">
        <v>36</v>
      </c>
      <c r="S65" s="332"/>
      <c r="T65" s="346"/>
      <c r="U65" s="345"/>
      <c r="V65" s="345"/>
      <c r="W65" s="345"/>
      <c r="X65" s="345"/>
      <c r="Y65" s="346"/>
      <c r="Z65" s="346"/>
      <c r="AA65" s="346"/>
      <c r="AB65" s="346"/>
      <c r="AC65" s="347"/>
      <c r="AD65" s="347"/>
      <c r="AE65" s="347"/>
      <c r="AF65" s="347"/>
      <c r="AG65" s="370"/>
      <c r="AH65" s="370"/>
      <c r="AI65" s="350"/>
      <c r="AJ65" s="350"/>
      <c r="AK65" s="475"/>
      <c r="AL65" s="322"/>
      <c r="AM65" s="322"/>
      <c r="AN65" s="322"/>
      <c r="AO65" s="323"/>
      <c r="AP65" s="324">
        <v>36</v>
      </c>
      <c r="AQ65" s="327"/>
      <c r="AR65" s="327"/>
      <c r="AS65" s="27"/>
      <c r="AT65" s="27"/>
      <c r="AU65" s="27"/>
      <c r="AV65" s="27"/>
      <c r="AW65" s="224"/>
      <c r="AX65" s="224"/>
      <c r="AY65" s="224"/>
      <c r="AZ65" s="224"/>
      <c r="BA65" s="6">
        <f t="shared" si="14"/>
        <v>36</v>
      </c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1:78" s="6" customFormat="1" ht="33" customHeight="1" thickBot="1" x14ac:dyDescent="0.3">
      <c r="A66" s="226" t="s">
        <v>84</v>
      </c>
      <c r="B66" s="662" t="s">
        <v>198</v>
      </c>
      <c r="C66" s="663"/>
      <c r="D66" s="664"/>
      <c r="E66" s="184"/>
      <c r="F66" s="173"/>
      <c r="G66" s="277"/>
      <c r="H66" s="38"/>
      <c r="I66" s="481"/>
      <c r="J66" s="672"/>
      <c r="K66" s="483"/>
      <c r="L66" s="482"/>
      <c r="M66" s="205">
        <f t="shared" si="28"/>
        <v>72</v>
      </c>
      <c r="N66" s="312">
        <f t="shared" si="29"/>
        <v>0</v>
      </c>
      <c r="O66" s="386" cm="1">
        <f t="array" ref="O66">SUM(AC66:AD66+AG66:AH66+AK66:AL66+AO66:AP66+AS66:AT66+AW66:AX66+AF66+AJ66+AN66+AR66+AV66+AZ66)</f>
        <v>72</v>
      </c>
      <c r="P66" s="525">
        <f t="shared" si="30"/>
        <v>72</v>
      </c>
      <c r="Q66" s="534"/>
      <c r="R66" s="332">
        <v>72</v>
      </c>
      <c r="S66" s="332"/>
      <c r="T66" s="346"/>
      <c r="U66" s="345"/>
      <c r="V66" s="345"/>
      <c r="W66" s="345"/>
      <c r="X66" s="345"/>
      <c r="Y66" s="346"/>
      <c r="Z66" s="346"/>
      <c r="AA66" s="346"/>
      <c r="AB66" s="346"/>
      <c r="AC66" s="347"/>
      <c r="AD66" s="347"/>
      <c r="AE66" s="347"/>
      <c r="AF66" s="347"/>
      <c r="AG66" s="370"/>
      <c r="AH66" s="370"/>
      <c r="AI66" s="350"/>
      <c r="AJ66" s="350"/>
      <c r="AK66" s="475"/>
      <c r="AL66" s="322"/>
      <c r="AM66" s="322"/>
      <c r="AN66" s="322"/>
      <c r="AO66" s="323"/>
      <c r="AP66" s="324">
        <v>72</v>
      </c>
      <c r="AQ66" s="327"/>
      <c r="AR66" s="327"/>
      <c r="AS66" s="27"/>
      <c r="AT66" s="27"/>
      <c r="AU66" s="27"/>
      <c r="AV66" s="27"/>
      <c r="AW66" s="224"/>
      <c r="AX66" s="224"/>
      <c r="AY66" s="224"/>
      <c r="AZ66" s="224"/>
      <c r="BA66" s="6">
        <f t="shared" si="14"/>
        <v>72</v>
      </c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1:78" s="6" customFormat="1" ht="70.5" customHeight="1" thickBot="1" x14ac:dyDescent="0.3">
      <c r="A67" s="480" t="s">
        <v>85</v>
      </c>
      <c r="B67" s="662" t="s">
        <v>187</v>
      </c>
      <c r="C67" s="663"/>
      <c r="D67" s="664"/>
      <c r="E67" s="184"/>
      <c r="F67" s="173"/>
      <c r="G67" s="277"/>
      <c r="H67" s="523" t="s">
        <v>51</v>
      </c>
      <c r="I67" s="481"/>
      <c r="J67" s="482"/>
      <c r="K67" s="483"/>
      <c r="L67" s="482"/>
      <c r="M67" s="205">
        <f t="shared" si="15"/>
        <v>98</v>
      </c>
      <c r="N67" s="312">
        <f t="shared" si="16"/>
        <v>0</v>
      </c>
      <c r="O67" s="312" cm="1">
        <f t="array" ref="O67">SUM(AC67:AD67+AG67:AH67+AK67:AL67+AO67:AP67+AS67:AT67+AW67:AX67+AF67+AJ67+AN67+AR67+AV67+AZ67)</f>
        <v>116</v>
      </c>
      <c r="P67" s="313">
        <f t="shared" si="17"/>
        <v>60</v>
      </c>
      <c r="Q67" s="314" cm="1">
        <f t="array" ref="Q67">SUM(AC67:AD67+AG67:AH67+AK67:AL67+AO67:AP67+AS67:AT67+AW67:AX67)</f>
        <v>80</v>
      </c>
      <c r="R67" s="332"/>
      <c r="S67" s="332"/>
      <c r="T67" s="538">
        <v>18</v>
      </c>
      <c r="U67" s="345"/>
      <c r="V67" s="345"/>
      <c r="W67" s="345"/>
      <c r="X67" s="345"/>
      <c r="Y67" s="346"/>
      <c r="Z67" s="346"/>
      <c r="AA67" s="346"/>
      <c r="AB67" s="346"/>
      <c r="AC67" s="347"/>
      <c r="AD67" s="347"/>
      <c r="AE67" s="347"/>
      <c r="AF67" s="347"/>
      <c r="AG67" s="540">
        <v>20</v>
      </c>
      <c r="AH67" s="540">
        <v>60</v>
      </c>
      <c r="AI67" s="350"/>
      <c r="AJ67" s="541">
        <v>18</v>
      </c>
      <c r="AK67" s="475"/>
      <c r="AL67" s="322"/>
      <c r="AM67" s="322"/>
      <c r="AN67" s="322"/>
      <c r="AO67" s="323"/>
      <c r="AP67" s="324"/>
      <c r="AQ67" s="327"/>
      <c r="AR67" s="327"/>
      <c r="AS67" s="27"/>
      <c r="AT67" s="27"/>
      <c r="AU67" s="27"/>
      <c r="AV67" s="27"/>
      <c r="AW67" s="224"/>
      <c r="AX67" s="224"/>
      <c r="AY67" s="224"/>
      <c r="AZ67" s="224"/>
      <c r="BA67" s="6">
        <f t="shared" si="14"/>
        <v>98</v>
      </c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1:78" s="6" customFormat="1" ht="30" customHeight="1" thickBot="1" x14ac:dyDescent="0.3">
      <c r="A68" s="226" t="s">
        <v>87</v>
      </c>
      <c r="B68" s="662" t="s">
        <v>199</v>
      </c>
      <c r="C68" s="663"/>
      <c r="D68" s="664"/>
      <c r="E68" s="184"/>
      <c r="F68" s="173"/>
      <c r="G68" s="277"/>
      <c r="H68" s="38" t="s">
        <v>36</v>
      </c>
      <c r="I68" s="481"/>
      <c r="J68" s="482"/>
      <c r="K68" s="483"/>
      <c r="L68" s="482"/>
      <c r="M68" s="205">
        <f t="shared" ref="M68" si="31">SUM(AC68:AZ68)</f>
        <v>72</v>
      </c>
      <c r="N68" s="312">
        <f t="shared" ref="N68" si="32">SUM(AE68+AI68+AM68+AQ68+AU68+AY68)</f>
        <v>0</v>
      </c>
      <c r="O68" s="312" cm="1">
        <f t="array" ref="O68">SUM(AC68:AD68+AG68:AH68+AK68:AL68+AO68:AP68+AS68:AT68+AW68:AX68+AF68+AJ68+AN68+AR68+AV68+AZ68)</f>
        <v>72</v>
      </c>
      <c r="P68" s="313">
        <f t="shared" ref="P68" si="33">SUM(AD68+AH68+AL68+AP68+AT68+AX68)</f>
        <v>72</v>
      </c>
      <c r="Q68" s="314"/>
      <c r="R68" s="332">
        <v>72</v>
      </c>
      <c r="S68" s="332"/>
      <c r="T68" s="346"/>
      <c r="U68" s="345"/>
      <c r="V68" s="345"/>
      <c r="W68" s="345"/>
      <c r="X68" s="345"/>
      <c r="Y68" s="346"/>
      <c r="Z68" s="346"/>
      <c r="AA68" s="346"/>
      <c r="AB68" s="346"/>
      <c r="AC68" s="347"/>
      <c r="AD68" s="347"/>
      <c r="AE68" s="347"/>
      <c r="AF68" s="347"/>
      <c r="AG68" s="370"/>
      <c r="AH68" s="540">
        <v>72</v>
      </c>
      <c r="AI68" s="350"/>
      <c r="AJ68" s="350"/>
      <c r="AK68" s="475"/>
      <c r="AL68" s="322"/>
      <c r="AM68" s="322"/>
      <c r="AN68" s="322"/>
      <c r="AO68" s="323"/>
      <c r="AP68" s="324"/>
      <c r="AQ68" s="327"/>
      <c r="AR68" s="327"/>
      <c r="AS68" s="27"/>
      <c r="AT68" s="27"/>
      <c r="AU68" s="27"/>
      <c r="AV68" s="27"/>
      <c r="AW68" s="224"/>
      <c r="AX68" s="224"/>
      <c r="AY68" s="224"/>
      <c r="AZ68" s="224"/>
      <c r="BA68" s="6">
        <f t="shared" si="14"/>
        <v>72</v>
      </c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1:78" s="6" customFormat="1" ht="84.95" customHeight="1" thickBot="1" x14ac:dyDescent="0.3">
      <c r="A69" s="258" t="s">
        <v>188</v>
      </c>
      <c r="B69" s="662" t="s">
        <v>189</v>
      </c>
      <c r="C69" s="663"/>
      <c r="D69" s="664"/>
      <c r="E69" s="184"/>
      <c r="F69" s="173"/>
      <c r="G69" s="277"/>
      <c r="H69" s="38"/>
      <c r="I69" s="481"/>
      <c r="J69" s="563" t="s">
        <v>36</v>
      </c>
      <c r="K69" s="483"/>
      <c r="L69" s="482"/>
      <c r="M69" s="205">
        <f t="shared" si="15"/>
        <v>46</v>
      </c>
      <c r="N69" s="312">
        <f t="shared" si="16"/>
        <v>0</v>
      </c>
      <c r="O69" s="312" cm="1">
        <f t="array" ref="O69">SUM(AC69:AD69+AG69:AH69+AK69:AL69+AO69:AP69+AS69:AT69+AW69:AX69+AF69+AJ69+AN69+AR69+AV69+AZ69)</f>
        <v>46</v>
      </c>
      <c r="P69" s="313">
        <f t="shared" si="17"/>
        <v>30</v>
      </c>
      <c r="Q69" s="314" cm="1">
        <f t="array" ref="Q69">SUM(AC69:AD69+AG69:AH69+AK69:AL69+AO69:AP69+AS69:AT69+AW69:AX69)</f>
        <v>46</v>
      </c>
      <c r="R69" s="332"/>
      <c r="S69" s="332"/>
      <c r="T69" s="346"/>
      <c r="U69" s="345"/>
      <c r="V69" s="345"/>
      <c r="W69" s="345"/>
      <c r="X69" s="345"/>
      <c r="Y69" s="346"/>
      <c r="Z69" s="346"/>
      <c r="AA69" s="346"/>
      <c r="AB69" s="346"/>
      <c r="AC69" s="347"/>
      <c r="AD69" s="347"/>
      <c r="AE69" s="347"/>
      <c r="AF69" s="347"/>
      <c r="AG69" s="370"/>
      <c r="AH69" s="370"/>
      <c r="AI69" s="350"/>
      <c r="AJ69" s="350"/>
      <c r="AK69" s="475"/>
      <c r="AL69" s="322"/>
      <c r="AM69" s="322"/>
      <c r="AN69" s="322"/>
      <c r="AO69" s="323">
        <v>16</v>
      </c>
      <c r="AP69" s="324">
        <v>30</v>
      </c>
      <c r="AQ69" s="327"/>
      <c r="AR69" s="327"/>
      <c r="AS69" s="27"/>
      <c r="AT69" s="27"/>
      <c r="AU69" s="27"/>
      <c r="AV69" s="27"/>
      <c r="AW69" s="224"/>
      <c r="AX69" s="224"/>
      <c r="AY69" s="224"/>
      <c r="AZ69" s="224"/>
      <c r="BA69" s="6">
        <f t="shared" si="14"/>
        <v>46</v>
      </c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1:78" s="6" customFormat="1" ht="64.5" customHeight="1" thickBot="1" x14ac:dyDescent="0.3">
      <c r="A70" s="226" t="s">
        <v>190</v>
      </c>
      <c r="B70" s="662" t="s">
        <v>82</v>
      </c>
      <c r="C70" s="663"/>
      <c r="D70" s="664"/>
      <c r="E70" s="184"/>
      <c r="F70" s="173"/>
      <c r="G70" s="279"/>
      <c r="H70" s="42"/>
      <c r="I70" s="115" t="s">
        <v>51</v>
      </c>
      <c r="J70" s="55"/>
      <c r="K70" s="133"/>
      <c r="L70" s="45"/>
      <c r="M70" s="205">
        <f t="shared" si="15"/>
        <v>152</v>
      </c>
      <c r="N70" s="312">
        <f t="shared" si="16"/>
        <v>0</v>
      </c>
      <c r="O70" s="312" cm="1">
        <f t="array" ref="O70">SUM(AC70:AD70+AG70:AH70+AK70:AL70+AO70:AP70+AS70:AT70+AW70:AX70+AF70+AJ70+AN70+AR70+AV70+AZ70)</f>
        <v>170</v>
      </c>
      <c r="P70" s="313">
        <f t="shared" si="17"/>
        <v>96</v>
      </c>
      <c r="Q70" s="314" cm="1">
        <f t="array" ref="Q70">SUM(AC70:AD70+AG70:AH70+AK70:AL70+AO70:AP70+AS70:AT70+AW70:AX70)</f>
        <v>134</v>
      </c>
      <c r="R70" s="224"/>
      <c r="S70" s="224"/>
      <c r="T70" s="346"/>
      <c r="U70" s="345"/>
      <c r="V70" s="345"/>
      <c r="W70" s="345"/>
      <c r="X70" s="345"/>
      <c r="Y70" s="346"/>
      <c r="Z70" s="346"/>
      <c r="AA70" s="346"/>
      <c r="AB70" s="346"/>
      <c r="AC70" s="347"/>
      <c r="AD70" s="347"/>
      <c r="AE70" s="347"/>
      <c r="AF70" s="347"/>
      <c r="AG70" s="224">
        <v>20</v>
      </c>
      <c r="AH70" s="224">
        <v>48</v>
      </c>
      <c r="AI70" s="224"/>
      <c r="AJ70" s="224"/>
      <c r="AK70" s="389">
        <v>18</v>
      </c>
      <c r="AL70" s="322">
        <v>48</v>
      </c>
      <c r="AM70" s="322"/>
      <c r="AN70" s="322">
        <v>18</v>
      </c>
      <c r="AO70" s="323"/>
      <c r="AP70" s="324"/>
      <c r="AQ70" s="327"/>
      <c r="AR70" s="327"/>
      <c r="AS70" s="27"/>
      <c r="AT70" s="27"/>
      <c r="AU70" s="27"/>
      <c r="AV70" s="27"/>
      <c r="AW70" s="224"/>
      <c r="AX70" s="224"/>
      <c r="AY70" s="224"/>
      <c r="AZ70" s="224"/>
      <c r="BA70" s="6">
        <f t="shared" si="14"/>
        <v>152</v>
      </c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</row>
    <row r="71" spans="1:78" s="6" customFormat="1" ht="21.4" customHeight="1" thickBot="1" x14ac:dyDescent="0.3">
      <c r="A71" s="226" t="s">
        <v>191</v>
      </c>
      <c r="B71" s="662" t="s">
        <v>200</v>
      </c>
      <c r="C71" s="663"/>
      <c r="D71" s="664"/>
      <c r="E71" s="184"/>
      <c r="F71" s="94"/>
      <c r="G71" s="279"/>
      <c r="H71" s="42"/>
      <c r="I71" s="930" t="s">
        <v>75</v>
      </c>
      <c r="J71" s="55"/>
      <c r="K71" s="133"/>
      <c r="L71" s="45"/>
      <c r="M71" s="205">
        <f t="shared" si="15"/>
        <v>36</v>
      </c>
      <c r="N71" s="312">
        <f t="shared" si="16"/>
        <v>0</v>
      </c>
      <c r="O71" s="312" cm="1">
        <f t="array" ref="O71">SUM(AC71:AD71+AG71:AH71+AK71:AL71+AO71:AP71+AS71:AT71+AW71:AX71+AF71+AJ71+AN71+AR71+AV71+AZ71)</f>
        <v>36</v>
      </c>
      <c r="P71" s="313">
        <f t="shared" si="17"/>
        <v>36</v>
      </c>
      <c r="Q71" s="314"/>
      <c r="R71" s="224">
        <v>36</v>
      </c>
      <c r="S71" s="224"/>
      <c r="T71" s="346"/>
      <c r="U71" s="345"/>
      <c r="V71" s="345"/>
      <c r="W71" s="345"/>
      <c r="X71" s="345"/>
      <c r="Y71" s="346"/>
      <c r="Z71" s="346"/>
      <c r="AA71" s="346"/>
      <c r="AB71" s="346"/>
      <c r="AC71" s="347"/>
      <c r="AD71" s="347"/>
      <c r="AE71" s="347"/>
      <c r="AF71" s="347"/>
      <c r="AG71" s="224"/>
      <c r="AH71" s="224"/>
      <c r="AI71" s="224"/>
      <c r="AJ71" s="224"/>
      <c r="AK71" s="389"/>
      <c r="AL71" s="322">
        <v>36</v>
      </c>
      <c r="AM71" s="322"/>
      <c r="AN71" s="322"/>
      <c r="AO71" s="323"/>
      <c r="AP71" s="324"/>
      <c r="AQ71" s="327"/>
      <c r="AR71" s="327"/>
      <c r="AS71" s="27"/>
      <c r="AT71" s="27"/>
      <c r="AU71" s="27"/>
      <c r="AV71" s="27"/>
      <c r="AW71" s="224"/>
      <c r="AX71" s="224"/>
      <c r="AY71" s="224"/>
      <c r="AZ71" s="224"/>
      <c r="BA71" s="6">
        <f t="shared" si="14"/>
        <v>36</v>
      </c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</row>
    <row r="72" spans="1:78" s="6" customFormat="1" ht="33" customHeight="1" thickBot="1" x14ac:dyDescent="0.3">
      <c r="A72" s="226" t="s">
        <v>192</v>
      </c>
      <c r="B72" s="662" t="s">
        <v>201</v>
      </c>
      <c r="C72" s="663"/>
      <c r="D72" s="664"/>
      <c r="E72" s="605"/>
      <c r="F72" s="195"/>
      <c r="G72" s="283"/>
      <c r="H72" s="42"/>
      <c r="I72" s="931"/>
      <c r="J72" s="224"/>
      <c r="K72" s="133"/>
      <c r="L72" s="45"/>
      <c r="M72" s="205">
        <f t="shared" si="15"/>
        <v>72</v>
      </c>
      <c r="N72" s="312">
        <f t="shared" si="16"/>
        <v>0</v>
      </c>
      <c r="O72" s="312" cm="1">
        <f t="array" ref="O72">SUM(AC72:AD72+AG72:AH72+AK72:AL72+AO72:AP72+AS72:AT72+AW72:AX72+AF72+AJ72+AN72+AR72+AV72+AZ72)</f>
        <v>72</v>
      </c>
      <c r="P72" s="313">
        <f t="shared" si="17"/>
        <v>72</v>
      </c>
      <c r="Q72" s="314"/>
      <c r="R72" s="224">
        <v>72</v>
      </c>
      <c r="S72" s="224"/>
      <c r="T72" s="346"/>
      <c r="U72" s="345"/>
      <c r="V72" s="345"/>
      <c r="W72" s="345"/>
      <c r="X72" s="345"/>
      <c r="Y72" s="346"/>
      <c r="Z72" s="346"/>
      <c r="AA72" s="346"/>
      <c r="AB72" s="346"/>
      <c r="AC72" s="347"/>
      <c r="AD72" s="347"/>
      <c r="AE72" s="347"/>
      <c r="AF72" s="347"/>
      <c r="AG72" s="224"/>
      <c r="AH72" s="224"/>
      <c r="AI72" s="224"/>
      <c r="AJ72" s="224"/>
      <c r="AK72" s="389"/>
      <c r="AL72" s="322">
        <v>72</v>
      </c>
      <c r="AM72" s="322"/>
      <c r="AN72" s="322"/>
      <c r="AO72" s="323"/>
      <c r="AP72" s="324"/>
      <c r="AQ72" s="327"/>
      <c r="AR72" s="327"/>
      <c r="AS72" s="27"/>
      <c r="AT72" s="27"/>
      <c r="AU72" s="27"/>
      <c r="AV72" s="27"/>
      <c r="AW72" s="224"/>
      <c r="AX72" s="224"/>
      <c r="AY72" s="224"/>
      <c r="AZ72" s="224"/>
      <c r="BA72" s="6">
        <f t="shared" si="14"/>
        <v>72</v>
      </c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</row>
    <row r="73" spans="1:78" s="6" customFormat="1" ht="60" customHeight="1" thickBot="1" x14ac:dyDescent="0.3">
      <c r="A73" s="226" t="s">
        <v>193</v>
      </c>
      <c r="B73" s="662" t="s">
        <v>86</v>
      </c>
      <c r="C73" s="663"/>
      <c r="D73" s="664"/>
      <c r="E73" s="184"/>
      <c r="F73" s="173"/>
      <c r="G73" s="279"/>
      <c r="H73" s="42"/>
      <c r="I73" s="115"/>
      <c r="J73" s="602" t="s">
        <v>51</v>
      </c>
      <c r="K73" s="133"/>
      <c r="L73" s="45"/>
      <c r="M73" s="205">
        <f t="shared" si="15"/>
        <v>172</v>
      </c>
      <c r="N73" s="312">
        <f t="shared" si="16"/>
        <v>0</v>
      </c>
      <c r="O73" s="312" cm="1">
        <f t="array" ref="O73">SUM(AC73:AD73+AG73:AH73+AK73:AL73+AO73:AP73+AS73:AT73+AW73:AX73+AF73+AJ73+AN73+AR73+AV73+AZ73)</f>
        <v>190</v>
      </c>
      <c r="P73" s="313">
        <f t="shared" si="17"/>
        <v>114</v>
      </c>
      <c r="Q73" s="314" cm="1">
        <f t="array" ref="Q73">SUM(AC73:AD73+AG73:AH73+AK73:AL73+AO73:AP73+AS73:AT73+AW73:AX73)</f>
        <v>154</v>
      </c>
      <c r="R73" s="332"/>
      <c r="S73" s="332"/>
      <c r="T73" s="538">
        <v>18</v>
      </c>
      <c r="U73" s="345"/>
      <c r="V73" s="345"/>
      <c r="W73" s="345"/>
      <c r="X73" s="345"/>
      <c r="Y73" s="346"/>
      <c r="Z73" s="346"/>
      <c r="AA73" s="346"/>
      <c r="AB73" s="346"/>
      <c r="AC73" s="347"/>
      <c r="AD73" s="347"/>
      <c r="AE73" s="347"/>
      <c r="AF73" s="347"/>
      <c r="AG73" s="370"/>
      <c r="AH73" s="370"/>
      <c r="AI73" s="350"/>
      <c r="AJ73" s="350"/>
      <c r="AK73" s="389">
        <v>12</v>
      </c>
      <c r="AL73" s="322">
        <v>24</v>
      </c>
      <c r="AM73" s="322"/>
      <c r="AN73" s="322"/>
      <c r="AO73" s="323">
        <v>28</v>
      </c>
      <c r="AP73" s="324">
        <v>90</v>
      </c>
      <c r="AQ73" s="327"/>
      <c r="AR73" s="327">
        <v>18</v>
      </c>
      <c r="AS73" s="27"/>
      <c r="AT73" s="27"/>
      <c r="AU73" s="27"/>
      <c r="AV73" s="27"/>
      <c r="AW73" s="224"/>
      <c r="AX73" s="224"/>
      <c r="AY73" s="224"/>
      <c r="AZ73" s="224"/>
      <c r="BA73" s="6">
        <f t="shared" si="14"/>
        <v>172</v>
      </c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</row>
    <row r="74" spans="1:78" s="6" customFormat="1" ht="37.5" customHeight="1" thickBot="1" x14ac:dyDescent="0.3">
      <c r="A74" s="226" t="s">
        <v>194</v>
      </c>
      <c r="B74" s="662" t="s">
        <v>202</v>
      </c>
      <c r="C74" s="663"/>
      <c r="D74" s="676"/>
      <c r="E74" s="185"/>
      <c r="F74" s="195"/>
      <c r="G74" s="283"/>
      <c r="H74" s="42"/>
      <c r="I74" s="522"/>
      <c r="J74" s="601" t="s">
        <v>36</v>
      </c>
      <c r="K74" s="133"/>
      <c r="L74" s="45"/>
      <c r="M74" s="205">
        <f t="shared" si="15"/>
        <v>72</v>
      </c>
      <c r="N74" s="312">
        <f t="shared" si="16"/>
        <v>0</v>
      </c>
      <c r="O74" s="312" cm="1">
        <f t="array" ref="O74">SUM(AC74:AD74+AG74:AH74+AK74:AL74+AO74:AP74+AS74:AT74+AW74:AX74+AF74+AJ74+AN74+AR74+AV74+AZ74)</f>
        <v>72</v>
      </c>
      <c r="P74" s="313">
        <f t="shared" si="17"/>
        <v>72</v>
      </c>
      <c r="Q74" s="314"/>
      <c r="R74" s="332">
        <v>72</v>
      </c>
      <c r="S74" s="332"/>
      <c r="T74" s="346"/>
      <c r="U74" s="345"/>
      <c r="V74" s="345"/>
      <c r="W74" s="345"/>
      <c r="X74" s="345"/>
      <c r="Y74" s="346"/>
      <c r="Z74" s="346"/>
      <c r="AA74" s="346"/>
      <c r="AB74" s="346"/>
      <c r="AC74" s="347"/>
      <c r="AD74" s="347"/>
      <c r="AE74" s="347"/>
      <c r="AF74" s="347"/>
      <c r="AG74" s="370"/>
      <c r="AH74" s="370"/>
      <c r="AI74" s="350"/>
      <c r="AJ74" s="350"/>
      <c r="AK74" s="389"/>
      <c r="AL74" s="322"/>
      <c r="AM74" s="322"/>
      <c r="AN74" s="322"/>
      <c r="AO74" s="323"/>
      <c r="AP74" s="324">
        <v>72</v>
      </c>
      <c r="AQ74" s="327"/>
      <c r="AR74" s="327"/>
      <c r="AS74" s="27"/>
      <c r="AT74" s="27"/>
      <c r="AU74" s="27"/>
      <c r="AV74" s="27"/>
      <c r="AW74" s="224"/>
      <c r="AX74" s="224"/>
      <c r="AY74" s="224"/>
      <c r="AZ74" s="224"/>
      <c r="BA74" s="6">
        <f t="shared" si="14"/>
        <v>72</v>
      </c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</row>
    <row r="75" spans="1:78" s="6" customFormat="1" ht="82.5" customHeight="1" x14ac:dyDescent="0.25">
      <c r="A75" s="226" t="s">
        <v>195</v>
      </c>
      <c r="B75" s="673" t="s">
        <v>88</v>
      </c>
      <c r="C75" s="674"/>
      <c r="D75" s="675"/>
      <c r="E75" s="185"/>
      <c r="F75" s="195"/>
      <c r="G75" s="283"/>
      <c r="H75" s="42"/>
      <c r="I75" s="115" t="s">
        <v>51</v>
      </c>
      <c r="J75" s="42"/>
      <c r="K75" s="133"/>
      <c r="L75" s="45"/>
      <c r="M75" s="205">
        <f t="shared" si="15"/>
        <v>78</v>
      </c>
      <c r="N75" s="312">
        <f t="shared" si="16"/>
        <v>0</v>
      </c>
      <c r="O75" s="312" cm="1">
        <f t="array" ref="O75">SUM(AC75:AD75+AG75:AH75+AK75:AL75+AO75:AP75+AS75:AT75+AW75:AX75+AF75+AJ75+AN75+AR75+AV75+AZ75)</f>
        <v>96</v>
      </c>
      <c r="P75" s="313">
        <f t="shared" si="17"/>
        <v>48</v>
      </c>
      <c r="Q75" s="314" cm="1">
        <f t="array" ref="Q75">SUM(AC75:AD75+AG75:AH75+AK75:AL75+AO75:AP75+AS75:AT75+AW75:AX75)</f>
        <v>60</v>
      </c>
      <c r="R75" s="332"/>
      <c r="S75" s="332"/>
      <c r="T75" s="346"/>
      <c r="U75" s="345"/>
      <c r="V75" s="345"/>
      <c r="W75" s="345"/>
      <c r="X75" s="345"/>
      <c r="Y75" s="346"/>
      <c r="Z75" s="346"/>
      <c r="AA75" s="346"/>
      <c r="AB75" s="346"/>
      <c r="AC75" s="347"/>
      <c r="AD75" s="347"/>
      <c r="AE75" s="347"/>
      <c r="AF75" s="347"/>
      <c r="AG75" s="370"/>
      <c r="AH75" s="370"/>
      <c r="AI75" s="350"/>
      <c r="AJ75" s="350"/>
      <c r="AK75" s="389">
        <v>12</v>
      </c>
      <c r="AL75" s="322">
        <v>48</v>
      </c>
      <c r="AM75" s="322"/>
      <c r="AN75" s="322">
        <v>18</v>
      </c>
      <c r="AO75" s="323"/>
      <c r="AP75" s="324"/>
      <c r="AQ75" s="327"/>
      <c r="AR75" s="327"/>
      <c r="AS75" s="27"/>
      <c r="AT75" s="27"/>
      <c r="AU75" s="27"/>
      <c r="AV75" s="27"/>
      <c r="AW75" s="224"/>
      <c r="AX75" s="224"/>
      <c r="AY75" s="224"/>
      <c r="AZ75" s="224"/>
      <c r="BA75" s="6">
        <f t="shared" si="14"/>
        <v>78</v>
      </c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1:78" s="6" customFormat="1" ht="35.25" customHeight="1" thickBot="1" x14ac:dyDescent="0.3">
      <c r="A76" s="226" t="s">
        <v>196</v>
      </c>
      <c r="B76" s="826" t="s">
        <v>197</v>
      </c>
      <c r="C76" s="827"/>
      <c r="D76" s="828"/>
      <c r="E76" s="185"/>
      <c r="F76" s="187"/>
      <c r="G76" s="284"/>
      <c r="H76" s="41"/>
      <c r="I76" s="117" t="s">
        <v>36</v>
      </c>
      <c r="J76" s="521"/>
      <c r="K76" s="133"/>
      <c r="L76" s="56"/>
      <c r="M76" s="205">
        <f t="shared" si="15"/>
        <v>72</v>
      </c>
      <c r="N76" s="312">
        <f t="shared" si="16"/>
        <v>0</v>
      </c>
      <c r="O76" s="312" cm="1">
        <f t="array" ref="O76">SUM(AC76:AD76+AG76:AH76+AK76:AL76+AO76:AP76+AS76:AT76+AW76:AX76+AF76+AJ76+AN76+AR76+AV76+AZ76)</f>
        <v>72</v>
      </c>
      <c r="P76" s="313">
        <f t="shared" si="17"/>
        <v>72</v>
      </c>
      <c r="Q76" s="314"/>
      <c r="R76" s="315">
        <v>72</v>
      </c>
      <c r="S76" s="315"/>
      <c r="T76" s="354"/>
      <c r="U76" s="353"/>
      <c r="V76" s="353"/>
      <c r="W76" s="353"/>
      <c r="X76" s="353"/>
      <c r="Y76" s="354"/>
      <c r="Z76" s="354"/>
      <c r="AA76" s="354"/>
      <c r="AB76" s="354"/>
      <c r="AC76" s="379"/>
      <c r="AD76" s="379"/>
      <c r="AE76" s="379"/>
      <c r="AF76" s="379"/>
      <c r="AG76" s="380"/>
      <c r="AH76" s="380"/>
      <c r="AI76" s="380"/>
      <c r="AJ76" s="380"/>
      <c r="AK76" s="390"/>
      <c r="AL76" s="382">
        <v>72</v>
      </c>
      <c r="AM76" s="382"/>
      <c r="AN76" s="382"/>
      <c r="AO76" s="391"/>
      <c r="AP76" s="392"/>
      <c r="AQ76" s="393"/>
      <c r="AR76" s="393"/>
      <c r="AS76" s="27"/>
      <c r="AT76" s="27"/>
      <c r="AU76" s="27"/>
      <c r="AV76" s="27"/>
      <c r="AW76" s="224"/>
      <c r="AX76" s="224"/>
      <c r="AY76" s="224"/>
      <c r="AZ76" s="224"/>
      <c r="BA76" s="6">
        <f t="shared" si="14"/>
        <v>72</v>
      </c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</row>
    <row r="77" spans="1:78" s="57" customFormat="1" ht="19.5" customHeight="1" x14ac:dyDescent="0.25">
      <c r="A77" s="58" t="s">
        <v>235</v>
      </c>
      <c r="B77" s="677" t="s">
        <v>89</v>
      </c>
      <c r="C77" s="678"/>
      <c r="D77" s="679"/>
      <c r="E77" s="186"/>
      <c r="F77" s="188"/>
      <c r="G77" s="284"/>
      <c r="H77" s="59"/>
      <c r="I77" s="123"/>
      <c r="J77" s="327" t="s">
        <v>36</v>
      </c>
      <c r="K77" s="134"/>
      <c r="L77" s="61"/>
      <c r="M77" s="205">
        <f t="shared" si="15"/>
        <v>30</v>
      </c>
      <c r="N77" s="312">
        <f t="shared" si="16"/>
        <v>18</v>
      </c>
      <c r="O77" s="312" cm="1">
        <f t="array" ref="O77">SUM(AC77:AD77+AG77:AH77+AK77:AL77+AO77:AP77+AS77:AT77+AW77:AX77+AF77+AJ77+AN77+AR77+AV77+AZ77)</f>
        <v>12</v>
      </c>
      <c r="P77" s="313">
        <f t="shared" si="17"/>
        <v>12</v>
      </c>
      <c r="Q77" s="314" cm="1">
        <f t="array" ref="Q77">SUM(AC77:AD77+AG77:AH77+AK77:AL77+AO77:AP77+AS77:AT77+AW77:AX77)</f>
        <v>12</v>
      </c>
      <c r="R77" s="327"/>
      <c r="S77" s="327"/>
      <c r="T77" s="354"/>
      <c r="U77" s="353"/>
      <c r="V77" s="353"/>
      <c r="W77" s="353"/>
      <c r="X77" s="353"/>
      <c r="Y77" s="354"/>
      <c r="Z77" s="354"/>
      <c r="AA77" s="354"/>
      <c r="AB77" s="354"/>
      <c r="AC77" s="379"/>
      <c r="AD77" s="379"/>
      <c r="AE77" s="379"/>
      <c r="AF77" s="379"/>
      <c r="AG77" s="384"/>
      <c r="AH77" s="384"/>
      <c r="AI77" s="384"/>
      <c r="AJ77" s="384"/>
      <c r="AK77" s="390"/>
      <c r="AL77" s="382"/>
      <c r="AM77" s="382"/>
      <c r="AN77" s="382"/>
      <c r="AO77" s="391"/>
      <c r="AP77" s="392">
        <v>12</v>
      </c>
      <c r="AQ77" s="394">
        <v>18</v>
      </c>
      <c r="AR77" s="394"/>
      <c r="AS77" s="27"/>
      <c r="AT77" s="27"/>
      <c r="AU77" s="27"/>
      <c r="AV77" s="27"/>
      <c r="AW77" s="60"/>
      <c r="AX77" s="60"/>
      <c r="AY77" s="60"/>
      <c r="AZ77" s="60"/>
      <c r="BA77" s="6">
        <f t="shared" si="14"/>
        <v>30</v>
      </c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</row>
    <row r="78" spans="1:78" s="57" customFormat="1" ht="19.5" customHeight="1" thickBot="1" x14ac:dyDescent="0.3">
      <c r="A78" s="58" t="s">
        <v>236</v>
      </c>
      <c r="B78" s="846" t="s">
        <v>219</v>
      </c>
      <c r="C78" s="847"/>
      <c r="D78" s="848"/>
      <c r="E78" s="186"/>
      <c r="F78" s="188"/>
      <c r="G78" s="285"/>
      <c r="H78" s="62"/>
      <c r="I78" s="124"/>
      <c r="J78" s="63" t="s">
        <v>51</v>
      </c>
      <c r="K78" s="135"/>
      <c r="L78" s="64"/>
      <c r="M78" s="205">
        <f t="shared" si="15"/>
        <v>18</v>
      </c>
      <c r="N78" s="312">
        <f t="shared" si="16"/>
        <v>0</v>
      </c>
      <c r="O78" s="312" cm="1">
        <f t="array" ref="O78">SUM(AC78:AD78+AG78:AH78+AK78:AL78+AO78:AP78+AS78:AT78+AW78:AX78+AF78+AJ78+AN78+AR78+AV78+AZ78)</f>
        <v>36</v>
      </c>
      <c r="P78" s="313">
        <f t="shared" si="17"/>
        <v>0</v>
      </c>
      <c r="Q78" s="314" cm="1">
        <f t="array" ref="Q78">SUM(AC78:AD78+AG78:AH78+AK78:AL78+AO78:AP78+AS78:AT78+AW78:AX78)</f>
        <v>0</v>
      </c>
      <c r="R78" s="395"/>
      <c r="S78" s="395"/>
      <c r="T78" s="560">
        <v>18</v>
      </c>
      <c r="U78" s="397"/>
      <c r="V78" s="397"/>
      <c r="W78" s="397"/>
      <c r="X78" s="397"/>
      <c r="Y78" s="398"/>
      <c r="Z78" s="398"/>
      <c r="AA78" s="398"/>
      <c r="AB78" s="398"/>
      <c r="AC78" s="399"/>
      <c r="AD78" s="399"/>
      <c r="AE78" s="399"/>
      <c r="AF78" s="399"/>
      <c r="AG78" s="400"/>
      <c r="AH78" s="400"/>
      <c r="AI78" s="384"/>
      <c r="AJ78" s="384"/>
      <c r="AK78" s="401"/>
      <c r="AL78" s="402"/>
      <c r="AM78" s="402"/>
      <c r="AN78" s="402"/>
      <c r="AO78" s="403"/>
      <c r="AP78" s="404"/>
      <c r="AQ78" s="394"/>
      <c r="AR78" s="394">
        <v>18</v>
      </c>
      <c r="AS78" s="27"/>
      <c r="AT78" s="27"/>
      <c r="AU78" s="27"/>
      <c r="AV78" s="27"/>
      <c r="AW78" s="60"/>
      <c r="AX78" s="60"/>
      <c r="AY78" s="60"/>
      <c r="AZ78" s="60"/>
      <c r="BA78" s="6">
        <f t="shared" si="14"/>
        <v>18</v>
      </c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</row>
    <row r="79" spans="1:78" s="65" customFormat="1" ht="34.9" customHeight="1" thickBot="1" x14ac:dyDescent="0.3">
      <c r="A79" s="66" t="s">
        <v>90</v>
      </c>
      <c r="B79" s="958" t="s">
        <v>91</v>
      </c>
      <c r="C79" s="959"/>
      <c r="D79" s="960"/>
      <c r="E79" s="215"/>
      <c r="F79" s="189"/>
      <c r="G79" s="276"/>
      <c r="H79" s="33"/>
      <c r="I79" s="119"/>
      <c r="J79" s="33"/>
      <c r="K79" s="136"/>
      <c r="L79" s="34"/>
      <c r="M79" s="205">
        <f t="shared" si="15"/>
        <v>276</v>
      </c>
      <c r="N79" s="312">
        <f t="shared" si="16"/>
        <v>0</v>
      </c>
      <c r="O79" s="312" cm="1">
        <f t="array" ref="O79">SUM(AC79:AD79+AG79:AH79+AK79:AL79+AO79:AP79+AS79:AT79+AW79:AX79+AF79+AJ79+AN79+AR79+AV79+AZ79)</f>
        <v>294</v>
      </c>
      <c r="P79" s="313">
        <f t="shared" si="17"/>
        <v>228</v>
      </c>
      <c r="Q79" s="539">
        <f>SUM(Q80:Q83)</f>
        <v>150</v>
      </c>
      <c r="R79" s="367">
        <f>SUM(R80:R83)</f>
        <v>108</v>
      </c>
      <c r="S79" s="365"/>
      <c r="T79" s="365">
        <f>SUM(T80:T83)</f>
        <v>18</v>
      </c>
      <c r="U79" s="365">
        <f t="shared" ref="U79:AZ79" si="34">SUM(U80:U83)</f>
        <v>0</v>
      </c>
      <c r="V79" s="365">
        <f t="shared" si="34"/>
        <v>0</v>
      </c>
      <c r="W79" s="365">
        <f t="shared" si="34"/>
        <v>0</v>
      </c>
      <c r="X79" s="365">
        <f t="shared" si="34"/>
        <v>0</v>
      </c>
      <c r="Y79" s="365">
        <f t="shared" si="34"/>
        <v>0</v>
      </c>
      <c r="Z79" s="365">
        <f t="shared" si="34"/>
        <v>0</v>
      </c>
      <c r="AA79" s="365">
        <f t="shared" si="34"/>
        <v>0</v>
      </c>
      <c r="AB79" s="365">
        <f t="shared" si="34"/>
        <v>0</v>
      </c>
      <c r="AC79" s="365">
        <f t="shared" si="34"/>
        <v>0</v>
      </c>
      <c r="AD79" s="365">
        <f t="shared" si="34"/>
        <v>0</v>
      </c>
      <c r="AE79" s="365">
        <f t="shared" si="34"/>
        <v>0</v>
      </c>
      <c r="AF79" s="365">
        <f t="shared" si="34"/>
        <v>0</v>
      </c>
      <c r="AG79" s="365">
        <f t="shared" si="34"/>
        <v>0</v>
      </c>
      <c r="AH79" s="365">
        <f t="shared" si="34"/>
        <v>0</v>
      </c>
      <c r="AI79" s="365">
        <f t="shared" si="34"/>
        <v>0</v>
      </c>
      <c r="AJ79" s="365">
        <f t="shared" si="34"/>
        <v>0</v>
      </c>
      <c r="AK79" s="365">
        <f t="shared" si="34"/>
        <v>0</v>
      </c>
      <c r="AL79" s="365">
        <f t="shared" si="34"/>
        <v>0</v>
      </c>
      <c r="AM79" s="365">
        <f t="shared" si="34"/>
        <v>0</v>
      </c>
      <c r="AN79" s="365">
        <f t="shared" si="34"/>
        <v>0</v>
      </c>
      <c r="AO79" s="365">
        <f t="shared" si="34"/>
        <v>0</v>
      </c>
      <c r="AP79" s="365">
        <f t="shared" si="34"/>
        <v>0</v>
      </c>
      <c r="AQ79" s="365">
        <f t="shared" si="34"/>
        <v>0</v>
      </c>
      <c r="AR79" s="365">
        <f t="shared" si="34"/>
        <v>0</v>
      </c>
      <c r="AS79" s="365">
        <f t="shared" si="34"/>
        <v>0</v>
      </c>
      <c r="AT79" s="365">
        <f t="shared" si="34"/>
        <v>0</v>
      </c>
      <c r="AU79" s="365">
        <f t="shared" si="34"/>
        <v>0</v>
      </c>
      <c r="AV79" s="365">
        <f t="shared" si="34"/>
        <v>0</v>
      </c>
      <c r="AW79" s="365">
        <f t="shared" si="34"/>
        <v>30</v>
      </c>
      <c r="AX79" s="365">
        <f t="shared" si="34"/>
        <v>228</v>
      </c>
      <c r="AY79" s="365">
        <f t="shared" si="34"/>
        <v>0</v>
      </c>
      <c r="AZ79" s="365">
        <f t="shared" si="34"/>
        <v>18</v>
      </c>
      <c r="BA79" s="6">
        <f t="shared" si="14"/>
        <v>276</v>
      </c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</row>
    <row r="80" spans="1:78" s="68" customFormat="1" ht="54.95" customHeight="1" thickBot="1" x14ac:dyDescent="0.3">
      <c r="A80" s="69" t="s">
        <v>92</v>
      </c>
      <c r="B80" s="961" t="s">
        <v>93</v>
      </c>
      <c r="C80" s="962"/>
      <c r="D80" s="963"/>
      <c r="E80" s="185"/>
      <c r="F80" s="196"/>
      <c r="G80" s="286"/>
      <c r="H80" s="36"/>
      <c r="I80" s="114"/>
      <c r="J80" s="36"/>
      <c r="K80" s="128"/>
      <c r="L80" s="38"/>
      <c r="M80" s="205">
        <f t="shared" si="15"/>
        <v>150</v>
      </c>
      <c r="N80" s="312">
        <f t="shared" si="16"/>
        <v>0</v>
      </c>
      <c r="O80" s="312" cm="1">
        <f t="array" ref="O80">SUM(AC80:AD80+AG80:AH80+AK80:AL80+AO80:AP80+AS80:AT80+AW80:AX80+AF80+AJ80+AN80+AR80+AV80+AZ80)</f>
        <v>150</v>
      </c>
      <c r="P80" s="313">
        <f t="shared" si="17"/>
        <v>120</v>
      </c>
      <c r="Q80" s="314" cm="1">
        <f t="array" ref="Q80">SUM(AC80:AD80+AG80:AH80+AK80:AL80+AO80:AP80+AS80:AT80+AW80:AX80)</f>
        <v>150</v>
      </c>
      <c r="R80" s="370"/>
      <c r="S80" s="332"/>
      <c r="T80" s="346"/>
      <c r="U80" s="345"/>
      <c r="V80" s="345"/>
      <c r="W80" s="345"/>
      <c r="X80" s="345"/>
      <c r="Y80" s="346"/>
      <c r="Z80" s="346"/>
      <c r="AA80" s="346"/>
      <c r="AB80" s="346"/>
      <c r="AC80" s="347"/>
      <c r="AD80" s="347"/>
      <c r="AE80" s="347"/>
      <c r="AF80" s="347"/>
      <c r="AG80" s="370"/>
      <c r="AH80" s="370"/>
      <c r="AI80" s="350"/>
      <c r="AJ80" s="350"/>
      <c r="AK80" s="322"/>
      <c r="AL80" s="322"/>
      <c r="AM80" s="322"/>
      <c r="AN80" s="322"/>
      <c r="AO80" s="406"/>
      <c r="AP80" s="407"/>
      <c r="AQ80" s="408"/>
      <c r="AR80" s="408"/>
      <c r="AS80" s="466"/>
      <c r="AT80" s="467"/>
      <c r="AU80" s="467"/>
      <c r="AV80" s="466"/>
      <c r="AW80" s="71">
        <v>30</v>
      </c>
      <c r="AX80" s="71">
        <v>120</v>
      </c>
      <c r="AY80" s="71"/>
      <c r="AZ80" s="71"/>
      <c r="BA80" s="6">
        <f t="shared" si="14"/>
        <v>150</v>
      </c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</row>
    <row r="81" spans="1:78" s="6" customFormat="1" ht="18" customHeight="1" thickBot="1" x14ac:dyDescent="0.3">
      <c r="A81" s="69" t="s">
        <v>94</v>
      </c>
      <c r="B81" s="651" t="s">
        <v>74</v>
      </c>
      <c r="C81" s="652"/>
      <c r="D81" s="653"/>
      <c r="E81" s="185"/>
      <c r="F81" s="187"/>
      <c r="G81" s="284"/>
      <c r="H81" s="42"/>
      <c r="I81" s="115"/>
      <c r="J81" s="224"/>
      <c r="K81" s="137"/>
      <c r="L81" s="649" t="s">
        <v>75</v>
      </c>
      <c r="M81" s="205">
        <f t="shared" si="15"/>
        <v>36</v>
      </c>
      <c r="N81" s="312">
        <f t="shared" si="16"/>
        <v>0</v>
      </c>
      <c r="O81" s="312" cm="1">
        <f t="array" ref="O81">SUM(AC81:AD81+AG81:AH81+AK81:AL81+AO81:AP81+AS81:AT81+AW81:AX81+AF81+AJ81+AN81+AR81+AV81+AZ81)</f>
        <v>36</v>
      </c>
      <c r="P81" s="313">
        <f t="shared" si="17"/>
        <v>36</v>
      </c>
      <c r="Q81" s="314"/>
      <c r="R81" s="315">
        <v>36</v>
      </c>
      <c r="S81" s="315"/>
      <c r="T81" s="377"/>
      <c r="U81" s="378"/>
      <c r="V81" s="378"/>
      <c r="W81" s="378"/>
      <c r="X81" s="378"/>
      <c r="Y81" s="377"/>
      <c r="Z81" s="377"/>
      <c r="AA81" s="377"/>
      <c r="AB81" s="377"/>
      <c r="AC81" s="379"/>
      <c r="AD81" s="379"/>
      <c r="AE81" s="379"/>
      <c r="AF81" s="379"/>
      <c r="AG81" s="380"/>
      <c r="AH81" s="380"/>
      <c r="AI81" s="380"/>
      <c r="AJ81" s="380"/>
      <c r="AK81" s="383"/>
      <c r="AL81" s="383"/>
      <c r="AM81" s="383"/>
      <c r="AN81" s="383"/>
      <c r="AO81" s="327"/>
      <c r="AP81" s="392"/>
      <c r="AQ81" s="408"/>
      <c r="AR81" s="408"/>
      <c r="AS81" s="447"/>
      <c r="AT81" s="447"/>
      <c r="AU81" s="447"/>
      <c r="AV81" s="447"/>
      <c r="AW81" s="224"/>
      <c r="AX81" s="224">
        <v>36</v>
      </c>
      <c r="AY81" s="224"/>
      <c r="AZ81" s="224"/>
      <c r="BA81" s="6">
        <f t="shared" si="14"/>
        <v>36</v>
      </c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</row>
    <row r="82" spans="1:78" s="6" customFormat="1" ht="18" customHeight="1" thickBot="1" x14ac:dyDescent="0.3">
      <c r="A82" s="69" t="s">
        <v>215</v>
      </c>
      <c r="B82" s="651" t="s">
        <v>77</v>
      </c>
      <c r="C82" s="652"/>
      <c r="D82" s="653"/>
      <c r="E82" s="185"/>
      <c r="F82" s="187"/>
      <c r="G82" s="284"/>
      <c r="H82" s="42"/>
      <c r="I82" s="115"/>
      <c r="J82" s="224"/>
      <c r="K82" s="137"/>
      <c r="L82" s="650"/>
      <c r="M82" s="205">
        <f t="shared" ref="M82" si="35">SUM(AC82:AZ82)</f>
        <v>72</v>
      </c>
      <c r="N82" s="312">
        <f t="shared" ref="N82" si="36">SUM(AE82+AI82+AM82+AQ82+AU82+AY82)</f>
        <v>0</v>
      </c>
      <c r="O82" s="312" cm="1">
        <f t="array" ref="O82">SUM(AC82:AD82+AG82:AH82+AK82:AL82+AO82:AP82+AS82:AT82+AW82:AX82+AF82+AJ82+AN82+AR82+AV82+AZ82)</f>
        <v>72</v>
      </c>
      <c r="P82" s="313">
        <f t="shared" ref="P82" si="37">SUM(AD82+AH82+AL82+AP82+AT82+AX82)</f>
        <v>72</v>
      </c>
      <c r="Q82" s="314"/>
      <c r="R82" s="315">
        <v>72</v>
      </c>
      <c r="S82" s="315"/>
      <c r="T82" s="377"/>
      <c r="U82" s="378"/>
      <c r="V82" s="378"/>
      <c r="W82" s="378"/>
      <c r="X82" s="378"/>
      <c r="Y82" s="377"/>
      <c r="Z82" s="377"/>
      <c r="AA82" s="377"/>
      <c r="AB82" s="377"/>
      <c r="AC82" s="379"/>
      <c r="AD82" s="379"/>
      <c r="AE82" s="379"/>
      <c r="AF82" s="379"/>
      <c r="AG82" s="380"/>
      <c r="AH82" s="380"/>
      <c r="AI82" s="380"/>
      <c r="AJ82" s="380"/>
      <c r="AK82" s="383"/>
      <c r="AL82" s="383"/>
      <c r="AM82" s="383"/>
      <c r="AN82" s="383"/>
      <c r="AO82" s="327"/>
      <c r="AP82" s="392"/>
      <c r="AQ82" s="408"/>
      <c r="AR82" s="408"/>
      <c r="AS82" s="447"/>
      <c r="AT82" s="447"/>
      <c r="AU82" s="447"/>
      <c r="AV82" s="447"/>
      <c r="AW82" s="224"/>
      <c r="AX82" s="224">
        <v>72</v>
      </c>
      <c r="AY82" s="224"/>
      <c r="AZ82" s="224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</row>
    <row r="83" spans="1:78" s="6" customFormat="1" ht="18" customHeight="1" thickBot="1" x14ac:dyDescent="0.3">
      <c r="A83" s="69" t="s">
        <v>237</v>
      </c>
      <c r="B83" s="651" t="s">
        <v>218</v>
      </c>
      <c r="C83" s="652"/>
      <c r="D83" s="653"/>
      <c r="E83" s="186"/>
      <c r="F83" s="188"/>
      <c r="G83" s="284"/>
      <c r="H83" s="42"/>
      <c r="I83" s="115"/>
      <c r="J83" s="224"/>
      <c r="K83" s="137"/>
      <c r="L83" s="42" t="s">
        <v>51</v>
      </c>
      <c r="M83" s="205">
        <f t="shared" si="15"/>
        <v>18</v>
      </c>
      <c r="N83" s="312">
        <f t="shared" si="16"/>
        <v>0</v>
      </c>
      <c r="O83" s="312" cm="1">
        <f t="array" ref="O83">SUM(AC83:AD83+AG83:AH83+AK83:AL83+AO83:AP83+AS83:AT83+AW83:AX83+AF83+AJ83+AN83+AR83+AV83+AZ83)</f>
        <v>36</v>
      </c>
      <c r="P83" s="313">
        <f t="shared" si="17"/>
        <v>0</v>
      </c>
      <c r="Q83" s="314" cm="1">
        <f t="array" ref="Q83">SUM(AC83:AD83+AG83:AH83+AK83:AL83+AO83:AP83+AS83:AT83+AW83:AX83)</f>
        <v>0</v>
      </c>
      <c r="R83" s="315"/>
      <c r="S83" s="315"/>
      <c r="T83" s="537">
        <v>18</v>
      </c>
      <c r="U83" s="353"/>
      <c r="V83" s="353"/>
      <c r="W83" s="353"/>
      <c r="X83" s="353"/>
      <c r="Y83" s="354"/>
      <c r="Z83" s="354"/>
      <c r="AA83" s="354"/>
      <c r="AB83" s="354"/>
      <c r="AC83" s="379"/>
      <c r="AD83" s="379"/>
      <c r="AE83" s="379"/>
      <c r="AF83" s="379"/>
      <c r="AG83" s="380"/>
      <c r="AH83" s="380"/>
      <c r="AI83" s="380"/>
      <c r="AJ83" s="380"/>
      <c r="AK83" s="383"/>
      <c r="AL83" s="383"/>
      <c r="AM83" s="383"/>
      <c r="AN83" s="383"/>
      <c r="AO83" s="327"/>
      <c r="AP83" s="394"/>
      <c r="AQ83" s="408"/>
      <c r="AR83" s="408"/>
      <c r="AS83" s="447"/>
      <c r="AT83" s="447"/>
      <c r="AU83" s="447"/>
      <c r="AV83" s="447"/>
      <c r="AW83" s="224"/>
      <c r="AX83" s="224"/>
      <c r="AY83" s="224"/>
      <c r="AZ83" s="224">
        <v>18</v>
      </c>
      <c r="BA83" s="6">
        <f t="shared" si="14"/>
        <v>18</v>
      </c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</row>
    <row r="84" spans="1:78" s="6" customFormat="1" ht="34.9" customHeight="1" thickBot="1" x14ac:dyDescent="0.3">
      <c r="A84" s="73" t="s">
        <v>95</v>
      </c>
      <c r="B84" s="964" t="s">
        <v>96</v>
      </c>
      <c r="C84" s="965"/>
      <c r="D84" s="965"/>
      <c r="E84" s="565"/>
      <c r="F84" s="566"/>
      <c r="G84" s="564"/>
      <c r="H84" s="74"/>
      <c r="I84" s="121"/>
      <c r="J84" s="74"/>
      <c r="K84" s="138"/>
      <c r="L84" s="75"/>
      <c r="M84" s="205">
        <f t="shared" si="15"/>
        <v>210</v>
      </c>
      <c r="N84" s="312">
        <f t="shared" si="16"/>
        <v>0</v>
      </c>
      <c r="O84" s="312" cm="1">
        <f t="array" ref="O84">SUM(AC84:AD84+AG84:AH84+AK84:AL84+AO84:AP84+AS84:AT84+AW84:AX84+AF84+AJ84+AN84+AR84+AV84+AZ84)</f>
        <v>228</v>
      </c>
      <c r="P84" s="313">
        <f t="shared" si="17"/>
        <v>162</v>
      </c>
      <c r="Q84" s="539">
        <f>SUM(Q85:Q87)</f>
        <v>120</v>
      </c>
      <c r="R84" s="607">
        <f>SUM(R85:R87)</f>
        <v>72</v>
      </c>
      <c r="S84" s="410"/>
      <c r="T84" s="410">
        <f>SUM(T85:T87)</f>
        <v>18</v>
      </c>
      <c r="U84" s="410">
        <f t="shared" ref="U84:AZ84" si="38">SUM(U85:U87)</f>
        <v>0</v>
      </c>
      <c r="V84" s="410">
        <f t="shared" si="38"/>
        <v>0</v>
      </c>
      <c r="W84" s="410">
        <f t="shared" si="38"/>
        <v>0</v>
      </c>
      <c r="X84" s="410">
        <f t="shared" si="38"/>
        <v>0</v>
      </c>
      <c r="Y84" s="410">
        <f t="shared" si="38"/>
        <v>0</v>
      </c>
      <c r="Z84" s="410">
        <f t="shared" si="38"/>
        <v>0</v>
      </c>
      <c r="AA84" s="410">
        <f t="shared" si="38"/>
        <v>0</v>
      </c>
      <c r="AB84" s="410">
        <f t="shared" si="38"/>
        <v>0</v>
      </c>
      <c r="AC84" s="410">
        <f t="shared" si="38"/>
        <v>0</v>
      </c>
      <c r="AD84" s="410">
        <f t="shared" si="38"/>
        <v>0</v>
      </c>
      <c r="AE84" s="410">
        <f t="shared" si="38"/>
        <v>0</v>
      </c>
      <c r="AF84" s="410">
        <f t="shared" si="38"/>
        <v>0</v>
      </c>
      <c r="AG84" s="410">
        <f t="shared" si="38"/>
        <v>0</v>
      </c>
      <c r="AH84" s="410">
        <f t="shared" si="38"/>
        <v>0</v>
      </c>
      <c r="AI84" s="410">
        <f t="shared" si="38"/>
        <v>0</v>
      </c>
      <c r="AJ84" s="410">
        <f t="shared" si="38"/>
        <v>0</v>
      </c>
      <c r="AK84" s="410">
        <f t="shared" si="38"/>
        <v>0</v>
      </c>
      <c r="AL84" s="410">
        <f t="shared" si="38"/>
        <v>0</v>
      </c>
      <c r="AM84" s="410">
        <f t="shared" si="38"/>
        <v>0</v>
      </c>
      <c r="AN84" s="410">
        <f t="shared" si="38"/>
        <v>0</v>
      </c>
      <c r="AO84" s="410">
        <f t="shared" si="38"/>
        <v>0</v>
      </c>
      <c r="AP84" s="410">
        <f t="shared" si="38"/>
        <v>0</v>
      </c>
      <c r="AQ84" s="410">
        <f t="shared" si="38"/>
        <v>0</v>
      </c>
      <c r="AR84" s="410">
        <f t="shared" si="38"/>
        <v>0</v>
      </c>
      <c r="AS84" s="410">
        <f t="shared" si="38"/>
        <v>30</v>
      </c>
      <c r="AT84" s="410">
        <f t="shared" si="38"/>
        <v>162</v>
      </c>
      <c r="AU84" s="410">
        <f t="shared" si="38"/>
        <v>0</v>
      </c>
      <c r="AV84" s="410">
        <f t="shared" si="38"/>
        <v>18</v>
      </c>
      <c r="AW84" s="410">
        <f t="shared" si="38"/>
        <v>0</v>
      </c>
      <c r="AX84" s="410">
        <f t="shared" si="38"/>
        <v>0</v>
      </c>
      <c r="AY84" s="410">
        <f t="shared" si="38"/>
        <v>0</v>
      </c>
      <c r="AZ84" s="410">
        <f t="shared" si="38"/>
        <v>0</v>
      </c>
      <c r="BA84" s="6">
        <f t="shared" si="14"/>
        <v>210</v>
      </c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</row>
    <row r="85" spans="1:78" s="6" customFormat="1" ht="65.099999999999994" customHeight="1" thickBot="1" x14ac:dyDescent="0.3">
      <c r="A85" s="69" t="s">
        <v>97</v>
      </c>
      <c r="B85" s="651" t="s">
        <v>98</v>
      </c>
      <c r="C85" s="652"/>
      <c r="D85" s="653"/>
      <c r="E85" s="185"/>
      <c r="F85" s="187"/>
      <c r="G85" s="285"/>
      <c r="H85" s="76"/>
      <c r="I85" s="124"/>
      <c r="J85" s="77"/>
      <c r="K85" s="139"/>
      <c r="L85" s="78"/>
      <c r="M85" s="205">
        <f t="shared" si="15"/>
        <v>120</v>
      </c>
      <c r="N85" s="312">
        <f t="shared" si="16"/>
        <v>0</v>
      </c>
      <c r="O85" s="312" cm="1">
        <f t="array" ref="O85">SUM(AC85:AD85+AG85:AH85+AK85:AL85+AO85:AP85+AS85:AT85+AW85:AX85+AF85+AJ85+AN85+AR85+AV85+AZ85)</f>
        <v>120</v>
      </c>
      <c r="P85" s="313">
        <f t="shared" si="17"/>
        <v>90</v>
      </c>
      <c r="Q85" s="314" cm="1">
        <f t="array" ref="Q85">SUM(AC85:AD85+AG85:AH85+AK85:AL85+AO85:AP85+AS85:AT85+AW85:AX85)</f>
        <v>120</v>
      </c>
      <c r="R85" s="411"/>
      <c r="S85" s="412"/>
      <c r="T85" s="396"/>
      <c r="U85" s="397"/>
      <c r="V85" s="397"/>
      <c r="W85" s="397"/>
      <c r="X85" s="397"/>
      <c r="Y85" s="398"/>
      <c r="Z85" s="398"/>
      <c r="AA85" s="398"/>
      <c r="AB85" s="398"/>
      <c r="AC85" s="399"/>
      <c r="AD85" s="399"/>
      <c r="AE85" s="399"/>
      <c r="AF85" s="399"/>
      <c r="AG85" s="412"/>
      <c r="AH85" s="412"/>
      <c r="AI85" s="315"/>
      <c r="AJ85" s="315"/>
      <c r="AK85" s="413"/>
      <c r="AL85" s="414"/>
      <c r="AM85" s="414"/>
      <c r="AN85" s="414"/>
      <c r="AO85" s="415"/>
      <c r="AP85" s="404"/>
      <c r="AQ85" s="44"/>
      <c r="AR85" s="44"/>
      <c r="AS85" s="30">
        <v>30</v>
      </c>
      <c r="AT85" s="30">
        <v>90</v>
      </c>
      <c r="AU85" s="30"/>
      <c r="AV85" s="30"/>
      <c r="AW85" s="31"/>
      <c r="AX85" s="31"/>
      <c r="AY85" s="31"/>
      <c r="AZ85" s="31"/>
      <c r="BA85" s="6">
        <f t="shared" si="14"/>
        <v>120</v>
      </c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</row>
    <row r="86" spans="1:78" s="6" customFormat="1" ht="18.75" customHeight="1" thickBot="1" x14ac:dyDescent="0.3">
      <c r="A86" s="69" t="s">
        <v>99</v>
      </c>
      <c r="B86" s="651" t="s">
        <v>77</v>
      </c>
      <c r="C86" s="652"/>
      <c r="D86" s="653"/>
      <c r="E86" s="185"/>
      <c r="F86" s="187"/>
      <c r="G86" s="284"/>
      <c r="H86" s="224"/>
      <c r="I86" s="562"/>
      <c r="J86" s="563"/>
      <c r="K86" s="646" t="s">
        <v>36</v>
      </c>
      <c r="L86" s="42"/>
      <c r="M86" s="205">
        <f t="shared" si="15"/>
        <v>72</v>
      </c>
      <c r="N86" s="312">
        <f t="shared" si="16"/>
        <v>0</v>
      </c>
      <c r="O86" s="312" cm="1">
        <f t="array" ref="O86">SUM(AC86:AD86+AG86:AH86+AK86:AL86+AO86:AP86+AS86:AT86+AW86:AX86+AF86+AJ86+AN86+AR86+AV86+AZ86)</f>
        <v>72</v>
      </c>
      <c r="P86" s="313">
        <f t="shared" si="17"/>
        <v>72</v>
      </c>
      <c r="Q86" s="314"/>
      <c r="R86" s="315">
        <v>72</v>
      </c>
      <c r="S86" s="315"/>
      <c r="T86" s="377"/>
      <c r="U86" s="378"/>
      <c r="V86" s="378"/>
      <c r="W86" s="378"/>
      <c r="X86" s="378"/>
      <c r="Y86" s="377"/>
      <c r="Z86" s="377"/>
      <c r="AA86" s="377"/>
      <c r="AB86" s="377"/>
      <c r="AC86" s="379"/>
      <c r="AD86" s="379"/>
      <c r="AE86" s="379"/>
      <c r="AF86" s="379"/>
      <c r="AG86" s="315"/>
      <c r="AH86" s="315"/>
      <c r="AI86" s="380"/>
      <c r="AJ86" s="380"/>
      <c r="AK86" s="356"/>
      <c r="AL86" s="326"/>
      <c r="AM86" s="383"/>
      <c r="AN86" s="383"/>
      <c r="AO86" s="394"/>
      <c r="AP86" s="394"/>
      <c r="AQ86" s="223"/>
      <c r="AR86" s="223"/>
      <c r="AS86" s="27"/>
      <c r="AT86" s="27">
        <v>72</v>
      </c>
      <c r="AU86" s="27"/>
      <c r="AV86" s="27"/>
      <c r="AW86" s="224"/>
      <c r="AX86" s="224"/>
      <c r="AY86" s="224"/>
      <c r="AZ86" s="224"/>
      <c r="BA86" s="6">
        <f t="shared" si="14"/>
        <v>72</v>
      </c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</row>
    <row r="87" spans="1:78" s="6" customFormat="1" ht="18.75" customHeight="1" thickBot="1" x14ac:dyDescent="0.3">
      <c r="A87" s="69" t="s">
        <v>238</v>
      </c>
      <c r="B87" s="651" t="s">
        <v>217</v>
      </c>
      <c r="C87" s="652"/>
      <c r="D87" s="653"/>
      <c r="E87" s="186"/>
      <c r="F87" s="188"/>
      <c r="G87" s="284"/>
      <c r="H87" s="224"/>
      <c r="I87" s="123"/>
      <c r="J87" s="201"/>
      <c r="K87" s="137" t="s">
        <v>51</v>
      </c>
      <c r="L87" s="42"/>
      <c r="M87" s="205">
        <f t="shared" si="15"/>
        <v>18</v>
      </c>
      <c r="N87" s="312">
        <f t="shared" si="16"/>
        <v>0</v>
      </c>
      <c r="O87" s="312" cm="1">
        <f t="array" ref="O87">SUM(AC87:AD87+AG87:AH87+AK87:AL87+AO87:AP87+AS87:AT87+AW87:AX87+AF87+AJ87+AN87+AR87+AV87+AZ87)</f>
        <v>36</v>
      </c>
      <c r="P87" s="313">
        <f t="shared" si="17"/>
        <v>0</v>
      </c>
      <c r="Q87" s="314" cm="1">
        <f t="array" ref="Q87">SUM(AC87:AD87+AG87:AH87+AK87:AL87+AO87:AP87+AS87:AT87+AW87:AX87)</f>
        <v>0</v>
      </c>
      <c r="R87" s="315"/>
      <c r="S87" s="315"/>
      <c r="T87" s="537">
        <v>18</v>
      </c>
      <c r="U87" s="353"/>
      <c r="V87" s="353"/>
      <c r="W87" s="353"/>
      <c r="X87" s="353"/>
      <c r="Y87" s="354"/>
      <c r="Z87" s="354"/>
      <c r="AA87" s="354"/>
      <c r="AB87" s="354"/>
      <c r="AC87" s="379"/>
      <c r="AD87" s="379"/>
      <c r="AE87" s="379"/>
      <c r="AF87" s="379"/>
      <c r="AG87" s="315"/>
      <c r="AH87" s="315"/>
      <c r="AI87" s="380"/>
      <c r="AJ87" s="380"/>
      <c r="AK87" s="356"/>
      <c r="AL87" s="326"/>
      <c r="AM87" s="383"/>
      <c r="AN87" s="383"/>
      <c r="AO87" s="394"/>
      <c r="AP87" s="394"/>
      <c r="AQ87" s="315"/>
      <c r="AR87" s="315"/>
      <c r="AS87" s="27"/>
      <c r="AT87" s="27"/>
      <c r="AU87" s="27"/>
      <c r="AV87" s="27">
        <v>18</v>
      </c>
      <c r="AW87" s="224"/>
      <c r="AX87" s="224"/>
      <c r="AY87" s="224"/>
      <c r="AZ87" s="224"/>
      <c r="BA87" s="6">
        <f t="shared" si="14"/>
        <v>18</v>
      </c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</row>
    <row r="88" spans="1:78" s="79" customFormat="1" ht="59.25" customHeight="1" thickBot="1" x14ac:dyDescent="0.3">
      <c r="A88" s="32" t="s">
        <v>100</v>
      </c>
      <c r="B88" s="692" t="s">
        <v>174</v>
      </c>
      <c r="C88" s="693"/>
      <c r="D88" s="693"/>
      <c r="E88" s="215"/>
      <c r="F88" s="189"/>
      <c r="G88" s="579"/>
      <c r="H88" s="580"/>
      <c r="I88" s="476"/>
      <c r="J88" s="580"/>
      <c r="K88" s="581"/>
      <c r="L88" s="582"/>
      <c r="M88" s="205">
        <f t="shared" si="15"/>
        <v>318</v>
      </c>
      <c r="N88" s="312">
        <f t="shared" si="16"/>
        <v>0</v>
      </c>
      <c r="O88" s="312" cm="1">
        <f t="array" ref="O88">SUM(AC88:AD88+AG88:AH88+AK88:AL88+AO88:AP88+AS88:AT88+AW88:AX88+AF88+AJ88+AN88+AR88+AV88+AZ88)</f>
        <v>336</v>
      </c>
      <c r="P88" s="313">
        <f t="shared" si="17"/>
        <v>258</v>
      </c>
      <c r="Q88" s="539">
        <f>SUM(Q89:Q93)</f>
        <v>192</v>
      </c>
      <c r="R88" s="608">
        <f>SUM(R89:R93)</f>
        <v>108</v>
      </c>
      <c r="S88" s="308"/>
      <c r="T88" s="308">
        <f>SUM(T89:T93)</f>
        <v>18</v>
      </c>
      <c r="U88" s="308">
        <f t="shared" ref="U88:AZ88" si="39">SUM(U89:U93)</f>
        <v>0</v>
      </c>
      <c r="V88" s="308">
        <f t="shared" si="39"/>
        <v>0</v>
      </c>
      <c r="W88" s="308">
        <f t="shared" si="39"/>
        <v>0</v>
      </c>
      <c r="X88" s="308">
        <f t="shared" si="39"/>
        <v>0</v>
      </c>
      <c r="Y88" s="308">
        <f t="shared" si="39"/>
        <v>0</v>
      </c>
      <c r="Z88" s="308">
        <f t="shared" si="39"/>
        <v>0</v>
      </c>
      <c r="AA88" s="308">
        <f t="shared" si="39"/>
        <v>0</v>
      </c>
      <c r="AB88" s="308">
        <f t="shared" si="39"/>
        <v>0</v>
      </c>
      <c r="AC88" s="308">
        <f t="shared" si="39"/>
        <v>0</v>
      </c>
      <c r="AD88" s="308">
        <f t="shared" si="39"/>
        <v>0</v>
      </c>
      <c r="AE88" s="308">
        <f t="shared" si="39"/>
        <v>0</v>
      </c>
      <c r="AF88" s="308">
        <f t="shared" si="39"/>
        <v>0</v>
      </c>
      <c r="AG88" s="308">
        <f t="shared" si="39"/>
        <v>0</v>
      </c>
      <c r="AH88" s="308">
        <f t="shared" si="39"/>
        <v>0</v>
      </c>
      <c r="AI88" s="308">
        <f t="shared" si="39"/>
        <v>0</v>
      </c>
      <c r="AJ88" s="308">
        <f t="shared" si="39"/>
        <v>0</v>
      </c>
      <c r="AK88" s="308">
        <f t="shared" si="39"/>
        <v>0</v>
      </c>
      <c r="AL88" s="308">
        <f t="shared" si="39"/>
        <v>0</v>
      </c>
      <c r="AM88" s="308">
        <f t="shared" si="39"/>
        <v>0</v>
      </c>
      <c r="AN88" s="308">
        <f t="shared" si="39"/>
        <v>0</v>
      </c>
      <c r="AO88" s="308">
        <f t="shared" si="39"/>
        <v>0</v>
      </c>
      <c r="AP88" s="308">
        <f t="shared" si="39"/>
        <v>0</v>
      </c>
      <c r="AQ88" s="308">
        <f t="shared" si="39"/>
        <v>0</v>
      </c>
      <c r="AR88" s="308">
        <f t="shared" si="39"/>
        <v>0</v>
      </c>
      <c r="AS88" s="409">
        <f t="shared" si="39"/>
        <v>42</v>
      </c>
      <c r="AT88" s="409">
        <f t="shared" si="39"/>
        <v>258</v>
      </c>
      <c r="AU88" s="409">
        <f t="shared" si="39"/>
        <v>0</v>
      </c>
      <c r="AV88" s="409">
        <f t="shared" si="39"/>
        <v>18</v>
      </c>
      <c r="AW88" s="409">
        <f t="shared" si="39"/>
        <v>0</v>
      </c>
      <c r="AX88" s="409">
        <f t="shared" si="39"/>
        <v>0</v>
      </c>
      <c r="AY88" s="409">
        <f t="shared" si="39"/>
        <v>0</v>
      </c>
      <c r="AZ88" s="409">
        <f t="shared" si="39"/>
        <v>0</v>
      </c>
      <c r="BA88" s="6">
        <f t="shared" si="14"/>
        <v>318</v>
      </c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</row>
    <row r="89" spans="1:78" s="80" customFormat="1" ht="45" customHeight="1" thickBot="1" x14ac:dyDescent="0.3">
      <c r="A89" s="69" t="s">
        <v>101</v>
      </c>
      <c r="B89" s="651" t="s">
        <v>175</v>
      </c>
      <c r="C89" s="652"/>
      <c r="D89" s="653"/>
      <c r="E89" s="185"/>
      <c r="F89" s="187"/>
      <c r="G89" s="584"/>
      <c r="H89" s="585"/>
      <c r="I89" s="586"/>
      <c r="J89" s="585"/>
      <c r="K89" s="587"/>
      <c r="L89" s="588"/>
      <c r="M89" s="205">
        <f t="shared" si="15"/>
        <v>156</v>
      </c>
      <c r="N89" s="312">
        <f t="shared" si="16"/>
        <v>0</v>
      </c>
      <c r="O89" s="312" cm="1">
        <f t="array" ref="O89">SUM(AC89:AD89+AG89:AH89+AK89:AL89+AO89:AP89+AS89:AT89+AW89:AX89+AF89+AJ89+AN89+AR89+AV89+AZ89)</f>
        <v>156</v>
      </c>
      <c r="P89" s="313">
        <f t="shared" si="17"/>
        <v>120</v>
      </c>
      <c r="Q89" s="331" cm="1">
        <f t="array" ref="Q89">SUM(AC89:AD89+AG89:AH89+AK89:AL89+AO89:AP89+AS89:AT89+AW89:AX89)</f>
        <v>156</v>
      </c>
      <c r="R89" s="575"/>
      <c r="S89" s="302"/>
      <c r="T89" s="343"/>
      <c r="U89" s="451"/>
      <c r="V89" s="451"/>
      <c r="W89" s="451"/>
      <c r="X89" s="451"/>
      <c r="Y89" s="343"/>
      <c r="Z89" s="343"/>
      <c r="AA89" s="343"/>
      <c r="AB89" s="343"/>
      <c r="AC89" s="301"/>
      <c r="AD89" s="301"/>
      <c r="AE89" s="301"/>
      <c r="AF89" s="301"/>
      <c r="AG89" s="575"/>
      <c r="AH89" s="575"/>
      <c r="AI89" s="575"/>
      <c r="AJ89" s="575"/>
      <c r="AK89" s="576"/>
      <c r="AL89" s="576"/>
      <c r="AM89" s="576"/>
      <c r="AN89" s="576"/>
      <c r="AO89" s="577"/>
      <c r="AP89" s="578"/>
      <c r="AQ89" s="578"/>
      <c r="AR89" s="578"/>
      <c r="AS89" s="590">
        <v>36</v>
      </c>
      <c r="AT89" s="591">
        <v>120</v>
      </c>
      <c r="AU89" s="468"/>
      <c r="AV89" s="468"/>
      <c r="AW89" s="448"/>
      <c r="AX89" s="448"/>
      <c r="AY89" s="469"/>
      <c r="AZ89" s="469"/>
      <c r="BA89" s="6">
        <f t="shared" si="14"/>
        <v>156</v>
      </c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</row>
    <row r="90" spans="1:78" s="80" customFormat="1" ht="64.5" customHeight="1" thickBot="1" x14ac:dyDescent="0.3">
      <c r="A90" s="69" t="s">
        <v>213</v>
      </c>
      <c r="B90" s="651" t="s">
        <v>212</v>
      </c>
      <c r="C90" s="652"/>
      <c r="D90" s="653"/>
      <c r="E90" s="185"/>
      <c r="F90" s="583"/>
      <c r="G90" s="285"/>
      <c r="H90" s="567"/>
      <c r="I90" s="476"/>
      <c r="J90" s="609"/>
      <c r="K90" s="587"/>
      <c r="M90" s="205">
        <f t="shared" ref="M90" si="40">SUM(AC90:AZ90)</f>
        <v>36</v>
      </c>
      <c r="N90" s="312">
        <f t="shared" ref="N90" si="41">SUM(AE90+AI90+AM90+AQ90+AU90+AY90)</f>
        <v>0</v>
      </c>
      <c r="O90" s="312" cm="1">
        <f t="array" ref="O90">SUM(AC90:AD90+AG90:AH90+AK90:AL90+AO90:AP90+AS90:AT90+AW90:AX90+AF90+AJ90+AN90+AR90+AV90+AZ90)</f>
        <v>36</v>
      </c>
      <c r="P90" s="313">
        <f t="shared" ref="P90" si="42">SUM(AD90+AH90+AL90+AP90+AT90+AX90)</f>
        <v>30</v>
      </c>
      <c r="Q90" s="314" cm="1">
        <f t="array" ref="Q90">SUM(AC90:AD90+AG90:AH90+AK90:AL90+AO90:AP90+AS90:AT90+AW90:AX90)</f>
        <v>36</v>
      </c>
      <c r="R90" s="568"/>
      <c r="S90" s="569"/>
      <c r="T90" s="398"/>
      <c r="U90" s="397"/>
      <c r="V90" s="397"/>
      <c r="W90" s="397"/>
      <c r="X90" s="397"/>
      <c r="Y90" s="398"/>
      <c r="Z90" s="398"/>
      <c r="AA90" s="398"/>
      <c r="AB90" s="398"/>
      <c r="AC90" s="570"/>
      <c r="AD90" s="570"/>
      <c r="AE90" s="570"/>
      <c r="AF90" s="570"/>
      <c r="AG90" s="568"/>
      <c r="AH90" s="568"/>
      <c r="AI90" s="446"/>
      <c r="AJ90" s="446"/>
      <c r="AK90" s="416"/>
      <c r="AL90" s="571"/>
      <c r="AM90" s="571"/>
      <c r="AN90" s="571"/>
      <c r="AO90" s="572"/>
      <c r="AP90" s="573"/>
      <c r="AQ90" s="574"/>
      <c r="AR90" s="574"/>
      <c r="AS90" s="591">
        <v>6</v>
      </c>
      <c r="AT90" s="591">
        <v>30</v>
      </c>
      <c r="AU90" s="468"/>
      <c r="AV90" s="468"/>
      <c r="AW90" s="448"/>
      <c r="AX90" s="448"/>
      <c r="AY90" s="469"/>
      <c r="AZ90" s="469"/>
      <c r="BA90" s="6">
        <f t="shared" si="14"/>
        <v>36</v>
      </c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</row>
    <row r="91" spans="1:78" s="6" customFormat="1" ht="15" customHeight="1" thickBot="1" x14ac:dyDescent="0.3">
      <c r="A91" s="69" t="s">
        <v>102</v>
      </c>
      <c r="B91" s="651" t="s">
        <v>74</v>
      </c>
      <c r="C91" s="652"/>
      <c r="D91" s="653"/>
      <c r="E91" s="185"/>
      <c r="F91" s="187"/>
      <c r="G91" s="284"/>
      <c r="H91" s="41"/>
      <c r="I91" s="123"/>
      <c r="J91" s="42"/>
      <c r="K91" s="665" t="s">
        <v>75</v>
      </c>
      <c r="L91" s="956"/>
      <c r="M91" s="205">
        <f t="shared" si="15"/>
        <v>36</v>
      </c>
      <c r="N91" s="312">
        <f t="shared" si="16"/>
        <v>0</v>
      </c>
      <c r="O91" s="312" cm="1">
        <f t="array" ref="O91">SUM(AC91:AD91+AG91:AH91+AK91:AL91+AO91:AP91+AS91:AT91+AW91:AX91+AF91+AJ91+AN91+AR91+AV91+AZ91)</f>
        <v>36</v>
      </c>
      <c r="P91" s="313">
        <f t="shared" si="17"/>
        <v>36</v>
      </c>
      <c r="Q91" s="314"/>
      <c r="R91" s="315">
        <v>36</v>
      </c>
      <c r="S91" s="315"/>
      <c r="T91" s="377"/>
      <c r="U91" s="378"/>
      <c r="V91" s="378"/>
      <c r="W91" s="378"/>
      <c r="X91" s="378"/>
      <c r="Y91" s="377"/>
      <c r="Z91" s="377"/>
      <c r="AA91" s="377"/>
      <c r="AB91" s="377"/>
      <c r="AC91" s="379"/>
      <c r="AD91" s="379"/>
      <c r="AE91" s="379"/>
      <c r="AF91" s="379"/>
      <c r="AG91" s="380"/>
      <c r="AH91" s="380"/>
      <c r="AI91" s="380"/>
      <c r="AJ91" s="380"/>
      <c r="AK91" s="381"/>
      <c r="AL91" s="326"/>
      <c r="AM91" s="383"/>
      <c r="AN91" s="383"/>
      <c r="AO91" s="357"/>
      <c r="AP91" s="392"/>
      <c r="AQ91" s="408"/>
      <c r="AR91" s="408"/>
      <c r="AS91" s="447"/>
      <c r="AT91" s="447">
        <v>36</v>
      </c>
      <c r="AU91" s="447"/>
      <c r="AV91" s="447"/>
      <c r="AW91" s="448"/>
      <c r="AX91" s="448"/>
      <c r="AY91" s="448"/>
      <c r="AZ91" s="448"/>
      <c r="BA91" s="6">
        <f t="shared" si="14"/>
        <v>36</v>
      </c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</row>
    <row r="92" spans="1:78" s="6" customFormat="1" ht="17.45" customHeight="1" thickBot="1" x14ac:dyDescent="0.3">
      <c r="A92" s="69" t="s">
        <v>103</v>
      </c>
      <c r="B92" s="651" t="s">
        <v>77</v>
      </c>
      <c r="C92" s="652"/>
      <c r="D92" s="653"/>
      <c r="E92" s="185"/>
      <c r="F92" s="187"/>
      <c r="G92" s="284"/>
      <c r="H92" s="41"/>
      <c r="I92" s="123"/>
      <c r="J92" s="41"/>
      <c r="K92" s="666"/>
      <c r="L92" s="957"/>
      <c r="M92" s="205">
        <f t="shared" si="15"/>
        <v>72</v>
      </c>
      <c r="N92" s="312">
        <f t="shared" si="16"/>
        <v>0</v>
      </c>
      <c r="O92" s="312" cm="1">
        <f t="array" ref="O92">SUM(AC92:AD92+AG92:AH92+AK92:AL92+AO92:AP92+AS92:AT92+AW92:AX92+AF92+AJ92+AN92+AR92+AV92+AZ92)</f>
        <v>72</v>
      </c>
      <c r="P92" s="313">
        <f t="shared" si="17"/>
        <v>72</v>
      </c>
      <c r="Q92" s="314"/>
      <c r="R92" s="315">
        <v>72</v>
      </c>
      <c r="S92" s="315"/>
      <c r="T92" s="377"/>
      <c r="U92" s="378"/>
      <c r="V92" s="378"/>
      <c r="W92" s="378"/>
      <c r="X92" s="378"/>
      <c r="Y92" s="377"/>
      <c r="Z92" s="377"/>
      <c r="AA92" s="377"/>
      <c r="AB92" s="377"/>
      <c r="AC92" s="379"/>
      <c r="AD92" s="379"/>
      <c r="AE92" s="379"/>
      <c r="AF92" s="379"/>
      <c r="AG92" s="380"/>
      <c r="AH92" s="380"/>
      <c r="AI92" s="380"/>
      <c r="AJ92" s="380"/>
      <c r="AK92" s="381"/>
      <c r="AL92" s="383"/>
      <c r="AM92" s="383"/>
      <c r="AN92" s="383"/>
      <c r="AO92" s="384"/>
      <c r="AP92" s="408"/>
      <c r="AQ92" s="408"/>
      <c r="AR92" s="408"/>
      <c r="AS92" s="447"/>
      <c r="AT92" s="447">
        <v>72</v>
      </c>
      <c r="AU92" s="447"/>
      <c r="AV92" s="447"/>
      <c r="AW92" s="448"/>
      <c r="AX92" s="448"/>
      <c r="AY92" s="448"/>
      <c r="AZ92" s="448"/>
      <c r="BA92" s="6">
        <f t="shared" si="14"/>
        <v>72</v>
      </c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</row>
    <row r="93" spans="1:78" s="6" customFormat="1" ht="17.45" customHeight="1" thickBot="1" x14ac:dyDescent="0.3">
      <c r="A93" s="69" t="s">
        <v>239</v>
      </c>
      <c r="B93" s="651" t="s">
        <v>216</v>
      </c>
      <c r="C93" s="652"/>
      <c r="D93" s="653"/>
      <c r="E93" s="186"/>
      <c r="F93" s="188"/>
      <c r="G93" s="287"/>
      <c r="H93" s="82"/>
      <c r="I93" s="118"/>
      <c r="J93" s="82"/>
      <c r="K93" s="639" t="s">
        <v>51</v>
      </c>
      <c r="L93" s="563"/>
      <c r="M93" s="205">
        <f t="shared" si="15"/>
        <v>18</v>
      </c>
      <c r="N93" s="312">
        <f t="shared" si="16"/>
        <v>0</v>
      </c>
      <c r="O93" s="312" cm="1">
        <f t="array" ref="O93">SUM(AC93:AD93+AG93:AH93+AK93:AL93+AO93:AP93+AS93:AT93+AW93:AX93+AF93+AJ93+AN93+AR93+AV93+AZ93)</f>
        <v>36</v>
      </c>
      <c r="P93" s="313">
        <f t="shared" si="17"/>
        <v>0</v>
      </c>
      <c r="Q93" s="314" cm="1">
        <f t="array" ref="Q93">SUM(AC93:AD93+AG93:AH93+AK93:AL93+AO93:AP93+AS93:AT93+AW93:AX93)</f>
        <v>0</v>
      </c>
      <c r="R93" s="329"/>
      <c r="S93" s="329"/>
      <c r="T93" s="589">
        <v>18</v>
      </c>
      <c r="U93" s="419"/>
      <c r="V93" s="419"/>
      <c r="W93" s="419"/>
      <c r="X93" s="419"/>
      <c r="Y93" s="418"/>
      <c r="Z93" s="418"/>
      <c r="AA93" s="418"/>
      <c r="AB93" s="418"/>
      <c r="AC93" s="420"/>
      <c r="AD93" s="420"/>
      <c r="AE93" s="420"/>
      <c r="AF93" s="420"/>
      <c r="AG93" s="421"/>
      <c r="AH93" s="421"/>
      <c r="AI93" s="421"/>
      <c r="AJ93" s="421"/>
      <c r="AK93" s="422"/>
      <c r="AL93" s="422"/>
      <c r="AM93" s="422"/>
      <c r="AN93" s="422"/>
      <c r="AO93" s="423"/>
      <c r="AP93" s="424"/>
      <c r="AQ93" s="424"/>
      <c r="AR93" s="425"/>
      <c r="AS93" s="470"/>
      <c r="AT93" s="470"/>
      <c r="AU93" s="470"/>
      <c r="AV93" s="470">
        <v>18</v>
      </c>
      <c r="AW93" s="471"/>
      <c r="AX93" s="471"/>
      <c r="AY93" s="471"/>
      <c r="AZ93" s="471"/>
      <c r="BA93" s="6">
        <f t="shared" si="14"/>
        <v>18</v>
      </c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</row>
    <row r="94" spans="1:78" s="20" customFormat="1" ht="34.9" customHeight="1" thickBot="1" x14ac:dyDescent="0.3">
      <c r="A94" s="32" t="s">
        <v>104</v>
      </c>
      <c r="B94" s="692" t="s">
        <v>105</v>
      </c>
      <c r="C94" s="693"/>
      <c r="D94" s="693"/>
      <c r="E94" s="214"/>
      <c r="F94" s="189"/>
      <c r="G94" s="276"/>
      <c r="H94" s="33"/>
      <c r="I94" s="119"/>
      <c r="J94" s="33"/>
      <c r="K94" s="136"/>
      <c r="L94" s="640"/>
      <c r="M94" s="610">
        <f>SUM(AC94:AZ94)</f>
        <v>270</v>
      </c>
      <c r="N94" s="312">
        <f t="shared" si="16"/>
        <v>0</v>
      </c>
      <c r="O94" s="312" cm="1">
        <f t="array" ref="O94">SUM(AC94:AD94+AG94:AH94+AK94:AL94+AO94:AP94+AS94:AT94+AW94:AX94+AF94+AJ94+AN94+AR94+AV94+AZ94)</f>
        <v>288</v>
      </c>
      <c r="P94" s="313">
        <f t="shared" si="17"/>
        <v>192</v>
      </c>
      <c r="Q94" s="615">
        <f>SUM(Q95:Q98)</f>
        <v>120</v>
      </c>
      <c r="R94" s="367">
        <f>SUM(R95:R98)</f>
        <v>72</v>
      </c>
      <c r="S94" s="365"/>
      <c r="T94" s="367">
        <f>SUM(T95:T98)</f>
        <v>0</v>
      </c>
      <c r="U94" s="367">
        <f t="shared" ref="U94:AZ94" si="43">SUM(U95:U98)</f>
        <v>0</v>
      </c>
      <c r="V94" s="367">
        <f t="shared" si="43"/>
        <v>0</v>
      </c>
      <c r="W94" s="367">
        <f t="shared" si="43"/>
        <v>0</v>
      </c>
      <c r="X94" s="367">
        <f t="shared" si="43"/>
        <v>0</v>
      </c>
      <c r="Y94" s="367">
        <f t="shared" si="43"/>
        <v>0</v>
      </c>
      <c r="Z94" s="367">
        <f t="shared" si="43"/>
        <v>0</v>
      </c>
      <c r="AA94" s="367">
        <f t="shared" si="43"/>
        <v>0</v>
      </c>
      <c r="AB94" s="367">
        <f t="shared" si="43"/>
        <v>0</v>
      </c>
      <c r="AC94" s="367">
        <f t="shared" si="43"/>
        <v>0</v>
      </c>
      <c r="AD94" s="367">
        <f t="shared" si="43"/>
        <v>0</v>
      </c>
      <c r="AE94" s="367">
        <f t="shared" si="43"/>
        <v>0</v>
      </c>
      <c r="AF94" s="367">
        <f t="shared" si="43"/>
        <v>0</v>
      </c>
      <c r="AG94" s="367">
        <f t="shared" si="43"/>
        <v>0</v>
      </c>
      <c r="AH94" s="367">
        <f t="shared" si="43"/>
        <v>0</v>
      </c>
      <c r="AI94" s="367">
        <f t="shared" si="43"/>
        <v>0</v>
      </c>
      <c r="AJ94" s="367">
        <f t="shared" si="43"/>
        <v>0</v>
      </c>
      <c r="AK94" s="367">
        <f t="shared" si="43"/>
        <v>0</v>
      </c>
      <c r="AL94" s="367">
        <f t="shared" si="43"/>
        <v>0</v>
      </c>
      <c r="AM94" s="367">
        <f t="shared" si="43"/>
        <v>0</v>
      </c>
      <c r="AN94" s="367">
        <f t="shared" si="43"/>
        <v>0</v>
      </c>
      <c r="AO94" s="367">
        <f t="shared" si="43"/>
        <v>0</v>
      </c>
      <c r="AP94" s="367">
        <f t="shared" si="43"/>
        <v>0</v>
      </c>
      <c r="AQ94" s="367">
        <f t="shared" si="43"/>
        <v>0</v>
      </c>
      <c r="AR94" s="367">
        <f t="shared" si="43"/>
        <v>0</v>
      </c>
      <c r="AS94" s="367">
        <f t="shared" si="43"/>
        <v>0</v>
      </c>
      <c r="AT94" s="367">
        <f t="shared" si="43"/>
        <v>0</v>
      </c>
      <c r="AU94" s="367">
        <f t="shared" si="43"/>
        <v>0</v>
      </c>
      <c r="AV94" s="367">
        <f t="shared" si="43"/>
        <v>0</v>
      </c>
      <c r="AW94" s="367">
        <f t="shared" si="43"/>
        <v>60</v>
      </c>
      <c r="AX94" s="367">
        <f t="shared" si="43"/>
        <v>192</v>
      </c>
      <c r="AY94" s="367">
        <f t="shared" si="43"/>
        <v>0</v>
      </c>
      <c r="AZ94" s="367">
        <f t="shared" si="43"/>
        <v>18</v>
      </c>
      <c r="BA94" s="6">
        <f t="shared" si="14"/>
        <v>270</v>
      </c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</row>
    <row r="95" spans="1:78" s="6" customFormat="1" ht="63.75" customHeight="1" thickBot="1" x14ac:dyDescent="0.3">
      <c r="A95" s="69" t="s">
        <v>106</v>
      </c>
      <c r="B95" s="651" t="s">
        <v>107</v>
      </c>
      <c r="C95" s="652"/>
      <c r="D95" s="653"/>
      <c r="E95" s="185"/>
      <c r="F95" s="187"/>
      <c r="G95" s="286"/>
      <c r="H95" s="70"/>
      <c r="I95" s="125"/>
      <c r="J95" s="70"/>
      <c r="K95" s="138"/>
      <c r="L95" s="38"/>
      <c r="M95" s="205">
        <f t="shared" si="15"/>
        <v>120</v>
      </c>
      <c r="N95" s="312">
        <f t="shared" si="16"/>
        <v>0</v>
      </c>
      <c r="O95" s="312" cm="1">
        <f t="array" ref="O95">SUM(AC95:AD95+AG95:AH95+AK95:AL95+AO95:AP95+AS95:AT95+AW95:AX95+AF95+AJ95+AN95+AR95+AV95+AZ95)</f>
        <v>120</v>
      </c>
      <c r="P95" s="313">
        <f t="shared" si="17"/>
        <v>90</v>
      </c>
      <c r="Q95" s="314" cm="1">
        <f t="array" ref="Q95">SUM(AC95:AD95+AG95:AH95+AK95:AL95+AO95:AP95+AS95:AT95+AW95:AX95)</f>
        <v>120</v>
      </c>
      <c r="R95" s="370"/>
      <c r="S95" s="332"/>
      <c r="T95" s="426"/>
      <c r="U95" s="427"/>
      <c r="V95" s="427"/>
      <c r="W95" s="427"/>
      <c r="X95" s="427"/>
      <c r="Y95" s="426"/>
      <c r="Z95" s="426"/>
      <c r="AA95" s="426"/>
      <c r="AB95" s="426"/>
      <c r="AC95" s="428"/>
      <c r="AD95" s="428"/>
      <c r="AE95" s="428"/>
      <c r="AF95" s="428"/>
      <c r="AG95" s="380"/>
      <c r="AH95" s="380"/>
      <c r="AI95" s="380"/>
      <c r="AJ95" s="380"/>
      <c r="AK95" s="429"/>
      <c r="AL95" s="430"/>
      <c r="AM95" s="430"/>
      <c r="AN95" s="430"/>
      <c r="AO95" s="431"/>
      <c r="AP95" s="432"/>
      <c r="AQ95" s="408"/>
      <c r="AR95" s="408"/>
      <c r="AS95" s="447"/>
      <c r="AT95" s="447"/>
      <c r="AU95" s="447"/>
      <c r="AV95" s="447"/>
      <c r="AW95" s="448">
        <v>30</v>
      </c>
      <c r="AX95" s="448">
        <v>90</v>
      </c>
      <c r="AY95" s="448"/>
      <c r="AZ95" s="448"/>
      <c r="BA95" s="6">
        <f t="shared" si="14"/>
        <v>120</v>
      </c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</row>
    <row r="96" spans="1:78" s="6" customFormat="1" ht="42.75" customHeight="1" thickBot="1" x14ac:dyDescent="0.3">
      <c r="A96" s="69" t="s">
        <v>208</v>
      </c>
      <c r="B96" s="651" t="s">
        <v>207</v>
      </c>
      <c r="C96" s="652"/>
      <c r="D96" s="653"/>
      <c r="E96" s="185"/>
      <c r="F96" s="187"/>
      <c r="G96" s="285"/>
      <c r="H96" s="567"/>
      <c r="I96" s="476"/>
      <c r="J96" s="567"/>
      <c r="K96" s="592"/>
      <c r="L96" s="38"/>
      <c r="M96" s="205"/>
      <c r="N96" s="312"/>
      <c r="O96" s="312"/>
      <c r="P96" s="313"/>
      <c r="Q96" s="527"/>
      <c r="R96" s="593"/>
      <c r="S96" s="332"/>
      <c r="T96" s="426"/>
      <c r="U96" s="427"/>
      <c r="V96" s="427"/>
      <c r="W96" s="427"/>
      <c r="X96" s="427"/>
      <c r="Y96" s="426"/>
      <c r="Z96" s="426"/>
      <c r="AA96" s="426"/>
      <c r="AB96" s="426"/>
      <c r="AC96" s="428"/>
      <c r="AD96" s="428"/>
      <c r="AE96" s="428"/>
      <c r="AF96" s="428"/>
      <c r="AG96" s="380"/>
      <c r="AH96" s="380"/>
      <c r="AI96" s="380"/>
      <c r="AJ96" s="380"/>
      <c r="AK96" s="594"/>
      <c r="AL96" s="430"/>
      <c r="AM96" s="430"/>
      <c r="AN96" s="430"/>
      <c r="AO96" s="431"/>
      <c r="AP96" s="432"/>
      <c r="AQ96" s="408"/>
      <c r="AR96" s="408"/>
      <c r="AS96" s="447"/>
      <c r="AT96" s="447"/>
      <c r="AU96" s="447"/>
      <c r="AV96" s="447"/>
      <c r="AW96" s="448">
        <v>30</v>
      </c>
      <c r="AX96" s="448">
        <v>30</v>
      </c>
      <c r="AY96" s="448"/>
      <c r="AZ96" s="448"/>
      <c r="BA96" s="6">
        <f t="shared" si="14"/>
        <v>60</v>
      </c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</row>
    <row r="97" spans="1:78" s="6" customFormat="1" ht="22.5" customHeight="1" thickBot="1" x14ac:dyDescent="0.3">
      <c r="A97" s="69" t="s">
        <v>108</v>
      </c>
      <c r="B97" s="651" t="s">
        <v>77</v>
      </c>
      <c r="C97" s="652"/>
      <c r="D97" s="653"/>
      <c r="E97" s="185"/>
      <c r="F97" s="187"/>
      <c r="G97" s="287"/>
      <c r="H97" s="82"/>
      <c r="I97" s="118"/>
      <c r="J97" s="82"/>
      <c r="K97" s="132"/>
      <c r="L97" s="523" t="s">
        <v>36</v>
      </c>
      <c r="M97" s="205">
        <f t="shared" si="15"/>
        <v>72</v>
      </c>
      <c r="N97" s="312">
        <f t="shared" si="16"/>
        <v>0</v>
      </c>
      <c r="O97" s="312" cm="1">
        <f t="array" ref="O97">SUM(AC97:AD97+AG97:AH97+AK97:AL97+AO97:AP97+AS97:AT97+AW97:AX97+AF97+AJ97+AN97+AR97+AV97+AZ97)</f>
        <v>72</v>
      </c>
      <c r="P97" s="313">
        <f t="shared" si="17"/>
        <v>72</v>
      </c>
      <c r="Q97" s="314"/>
      <c r="R97" s="329">
        <v>72</v>
      </c>
      <c r="S97" s="315"/>
      <c r="T97" s="377"/>
      <c r="U97" s="378"/>
      <c r="V97" s="378"/>
      <c r="W97" s="378"/>
      <c r="X97" s="378"/>
      <c r="Y97" s="377"/>
      <c r="Z97" s="377"/>
      <c r="AA97" s="377"/>
      <c r="AB97" s="377"/>
      <c r="AC97" s="379"/>
      <c r="AD97" s="379"/>
      <c r="AE97" s="379"/>
      <c r="AF97" s="379"/>
      <c r="AG97" s="380"/>
      <c r="AH97" s="380"/>
      <c r="AI97" s="380"/>
      <c r="AJ97" s="380"/>
      <c r="AK97" s="381"/>
      <c r="AL97" s="383"/>
      <c r="AM97" s="383"/>
      <c r="AN97" s="383"/>
      <c r="AO97" s="384"/>
      <c r="AP97" s="433"/>
      <c r="AQ97" s="408"/>
      <c r="AR97" s="408"/>
      <c r="AS97" s="447"/>
      <c r="AT97" s="447"/>
      <c r="AU97" s="447"/>
      <c r="AV97" s="447"/>
      <c r="AW97" s="448"/>
      <c r="AX97" s="448">
        <v>72</v>
      </c>
      <c r="AY97" s="448"/>
      <c r="AZ97" s="448"/>
      <c r="BA97" s="6">
        <f t="shared" si="14"/>
        <v>72</v>
      </c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</row>
    <row r="98" spans="1:78" s="6" customFormat="1" ht="22.5" customHeight="1" thickBot="1" x14ac:dyDescent="0.3">
      <c r="A98" s="69" t="s">
        <v>240</v>
      </c>
      <c r="B98" s="651" t="s">
        <v>220</v>
      </c>
      <c r="C98" s="652"/>
      <c r="D98" s="653"/>
      <c r="E98" s="186"/>
      <c r="F98" s="188"/>
      <c r="G98" s="284"/>
      <c r="H98" s="41"/>
      <c r="I98" s="123"/>
      <c r="J98" s="41"/>
      <c r="K98" s="139"/>
      <c r="L98" s="225" t="s">
        <v>51</v>
      </c>
      <c r="M98" s="205">
        <f t="shared" si="15"/>
        <v>18</v>
      </c>
      <c r="N98" s="312">
        <f t="shared" si="16"/>
        <v>0</v>
      </c>
      <c r="O98" s="312" cm="1">
        <f t="array" ref="O98">SUM(AC98:AD98+AG98:AH98+AK98:AL98+AO98:AP98+AS98:AT98+AW98:AX98+AF98+AJ98+AN98+AR98+AV98+AZ98)</f>
        <v>36</v>
      </c>
      <c r="P98" s="313">
        <f t="shared" si="17"/>
        <v>0</v>
      </c>
      <c r="Q98" s="314" cm="1">
        <f t="array" ref="Q98">SUM(AC98:AD98+AG98:AH98+AK98:AL98+AO98:AP98+AS98:AT98+AW98:AX98)</f>
        <v>0</v>
      </c>
      <c r="R98" s="315"/>
      <c r="S98" s="316"/>
      <c r="T98" s="418"/>
      <c r="U98" s="419"/>
      <c r="V98" s="419"/>
      <c r="W98" s="419"/>
      <c r="X98" s="419"/>
      <c r="Y98" s="418"/>
      <c r="Z98" s="418"/>
      <c r="AA98" s="418"/>
      <c r="AB98" s="418"/>
      <c r="AC98" s="379"/>
      <c r="AD98" s="379"/>
      <c r="AE98" s="379"/>
      <c r="AF98" s="379"/>
      <c r="AG98" s="380"/>
      <c r="AH98" s="380"/>
      <c r="AI98" s="380"/>
      <c r="AJ98" s="380"/>
      <c r="AK98" s="381"/>
      <c r="AL98" s="383"/>
      <c r="AM98" s="383"/>
      <c r="AN98" s="383"/>
      <c r="AO98" s="384"/>
      <c r="AP98" s="433"/>
      <c r="AQ98" s="408"/>
      <c r="AR98" s="408"/>
      <c r="AS98" s="447"/>
      <c r="AT98" s="447"/>
      <c r="AU98" s="447"/>
      <c r="AV98" s="447"/>
      <c r="AW98" s="448"/>
      <c r="AX98" s="448"/>
      <c r="AY98" s="448"/>
      <c r="AZ98" s="448">
        <v>18</v>
      </c>
      <c r="BA98" s="6">
        <f t="shared" si="14"/>
        <v>18</v>
      </c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</row>
    <row r="99" spans="1:78" s="20" customFormat="1" ht="55.5" customHeight="1" thickBot="1" x14ac:dyDescent="0.3">
      <c r="A99" s="32" t="s">
        <v>109</v>
      </c>
      <c r="B99" s="692" t="s">
        <v>204</v>
      </c>
      <c r="C99" s="693"/>
      <c r="D99" s="694"/>
      <c r="E99" s="175"/>
      <c r="F99" s="175"/>
      <c r="G99" s="288"/>
      <c r="H99" s="83"/>
      <c r="I99" s="124"/>
      <c r="J99" s="83"/>
      <c r="K99" s="140"/>
      <c r="L99" s="84"/>
      <c r="M99" s="205">
        <f t="shared" si="15"/>
        <v>208</v>
      </c>
      <c r="N99" s="312">
        <f t="shared" si="16"/>
        <v>0</v>
      </c>
      <c r="O99" s="312" cm="1">
        <f t="array" ref="O99">SUM(AC99:AD99+AG99:AH99+AK99:AL99+AO99:AP99+AS99:AT99+AW99:AX99+AF99+AJ99+AN99+AR99+AV99+AZ99)</f>
        <v>226</v>
      </c>
      <c r="P99" s="313">
        <f t="shared" si="17"/>
        <v>180</v>
      </c>
      <c r="Q99" s="614">
        <f>SUM(Q100:Q103)</f>
        <v>82</v>
      </c>
      <c r="R99" s="648">
        <f>SUM(R100:R103)</f>
        <v>108</v>
      </c>
      <c r="S99" s="337"/>
      <c r="T99" s="417"/>
      <c r="U99" s="533">
        <f>SUM(U100:U103)</f>
        <v>0</v>
      </c>
      <c r="V99" s="533">
        <f t="shared" ref="V99:AZ99" si="44">SUM(V100:V103)</f>
        <v>0</v>
      </c>
      <c r="W99" s="533">
        <f t="shared" si="44"/>
        <v>0</v>
      </c>
      <c r="X99" s="533">
        <f t="shared" si="44"/>
        <v>0</v>
      </c>
      <c r="Y99" s="533">
        <f t="shared" si="44"/>
        <v>0</v>
      </c>
      <c r="Z99" s="533">
        <f t="shared" si="44"/>
        <v>0</v>
      </c>
      <c r="AA99" s="533">
        <f t="shared" si="44"/>
        <v>0</v>
      </c>
      <c r="AB99" s="533">
        <f t="shared" si="44"/>
        <v>0</v>
      </c>
      <c r="AC99" s="533">
        <f t="shared" si="44"/>
        <v>0</v>
      </c>
      <c r="AD99" s="533">
        <f t="shared" si="44"/>
        <v>0</v>
      </c>
      <c r="AE99" s="533">
        <f t="shared" si="44"/>
        <v>0</v>
      </c>
      <c r="AF99" s="533">
        <f t="shared" si="44"/>
        <v>0</v>
      </c>
      <c r="AG99" s="533">
        <f t="shared" si="44"/>
        <v>10</v>
      </c>
      <c r="AH99" s="533">
        <f t="shared" si="44"/>
        <v>180</v>
      </c>
      <c r="AI99" s="533">
        <f t="shared" si="44"/>
        <v>0</v>
      </c>
      <c r="AJ99" s="533">
        <f t="shared" si="44"/>
        <v>18</v>
      </c>
      <c r="AK99" s="533">
        <f t="shared" si="44"/>
        <v>0</v>
      </c>
      <c r="AL99" s="533">
        <f t="shared" si="44"/>
        <v>0</v>
      </c>
      <c r="AM99" s="533">
        <f t="shared" si="44"/>
        <v>0</v>
      </c>
      <c r="AN99" s="533">
        <f t="shared" si="44"/>
        <v>0</v>
      </c>
      <c r="AO99" s="533">
        <f t="shared" si="44"/>
        <v>0</v>
      </c>
      <c r="AP99" s="533">
        <f t="shared" si="44"/>
        <v>0</v>
      </c>
      <c r="AQ99" s="533">
        <f t="shared" si="44"/>
        <v>0</v>
      </c>
      <c r="AR99" s="533">
        <f t="shared" si="44"/>
        <v>0</v>
      </c>
      <c r="AS99" s="533">
        <f t="shared" si="44"/>
        <v>0</v>
      </c>
      <c r="AT99" s="533">
        <f t="shared" si="44"/>
        <v>0</v>
      </c>
      <c r="AU99" s="533">
        <f t="shared" si="44"/>
        <v>0</v>
      </c>
      <c r="AV99" s="533">
        <f t="shared" si="44"/>
        <v>0</v>
      </c>
      <c r="AW99" s="533">
        <f t="shared" si="44"/>
        <v>0</v>
      </c>
      <c r="AX99" s="533">
        <f t="shared" si="44"/>
        <v>0</v>
      </c>
      <c r="AY99" s="533">
        <f t="shared" si="44"/>
        <v>0</v>
      </c>
      <c r="AZ99" s="533">
        <f t="shared" si="44"/>
        <v>0</v>
      </c>
      <c r="BA99" s="6">
        <f t="shared" ref="BA99:BA112" si="45">SUM(AC99:AZ99)</f>
        <v>208</v>
      </c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</row>
    <row r="100" spans="1:78" s="85" customFormat="1" ht="57.75" customHeight="1" thickBot="1" x14ac:dyDescent="0.3">
      <c r="A100" s="69" t="s">
        <v>110</v>
      </c>
      <c r="B100" s="662" t="s">
        <v>203</v>
      </c>
      <c r="C100" s="663"/>
      <c r="D100" s="676"/>
      <c r="E100" s="186"/>
      <c r="F100" s="191"/>
      <c r="G100" s="284"/>
      <c r="H100" s="41"/>
      <c r="I100" s="123"/>
      <c r="J100" s="41"/>
      <c r="K100" s="139"/>
      <c r="L100" s="42"/>
      <c r="M100" s="205">
        <f t="shared" si="15"/>
        <v>82</v>
      </c>
      <c r="N100" s="312">
        <f t="shared" si="16"/>
        <v>0</v>
      </c>
      <c r="O100" s="312" cm="1">
        <f t="array" ref="O100">SUM(AC100:AD100+AG100:AH100+AK100:AL100+AO100:AP100+AS100:AT100+AW100:AX100+AF100+AJ100+AN100+AR100+AV100+AZ100)</f>
        <v>82</v>
      </c>
      <c r="P100" s="313">
        <f t="shared" si="17"/>
        <v>72</v>
      </c>
      <c r="Q100" s="534" cm="1">
        <f t="array" ref="Q100">SUM(AC100:AD100+AG100:AH100+AK100:AL100+AO100:AP100+AS100:AT100+AW100:AX100)</f>
        <v>82</v>
      </c>
      <c r="R100" s="350"/>
      <c r="S100" s="315"/>
      <c r="T100" s="434"/>
      <c r="U100" s="435"/>
      <c r="V100" s="435"/>
      <c r="W100" s="435"/>
      <c r="X100" s="435"/>
      <c r="Y100" s="434"/>
      <c r="Z100" s="434"/>
      <c r="AA100" s="434"/>
      <c r="AB100" s="434"/>
      <c r="AC100" s="325"/>
      <c r="AD100" s="325"/>
      <c r="AE100" s="325"/>
      <c r="AF100" s="325"/>
      <c r="AG100" s="531">
        <v>10</v>
      </c>
      <c r="AH100" s="531">
        <v>72</v>
      </c>
      <c r="AI100" s="380"/>
      <c r="AJ100" s="380"/>
      <c r="AK100" s="381"/>
      <c r="AL100" s="383"/>
      <c r="AM100" s="383"/>
      <c r="AN100" s="383"/>
      <c r="AO100" s="380"/>
      <c r="AP100" s="436"/>
      <c r="AQ100" s="437"/>
      <c r="AR100" s="437"/>
      <c r="AS100" s="27"/>
      <c r="AT100" s="27"/>
      <c r="AU100" s="27"/>
      <c r="AV100" s="27"/>
      <c r="AW100" s="224"/>
      <c r="AX100" s="224"/>
      <c r="AY100" s="224"/>
      <c r="AZ100" s="224"/>
      <c r="BA100" s="6">
        <f t="shared" si="45"/>
        <v>82</v>
      </c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</row>
    <row r="101" spans="1:78" s="85" customFormat="1" ht="16.5" customHeight="1" thickBot="1" x14ac:dyDescent="0.3">
      <c r="A101" s="69" t="s">
        <v>111</v>
      </c>
      <c r="B101" s="651" t="s">
        <v>74</v>
      </c>
      <c r="C101" s="652"/>
      <c r="D101" s="653"/>
      <c r="E101" s="185"/>
      <c r="F101" s="187"/>
      <c r="G101" s="529"/>
      <c r="H101" s="660" t="s">
        <v>75</v>
      </c>
      <c r="I101" s="123"/>
      <c r="J101" s="41"/>
      <c r="K101" s="139"/>
      <c r="L101" s="41"/>
      <c r="M101" s="205">
        <f t="shared" si="15"/>
        <v>36</v>
      </c>
      <c r="N101" s="312">
        <f t="shared" si="16"/>
        <v>0</v>
      </c>
      <c r="O101" s="312" cm="1">
        <f t="array" ref="O101">SUM(AC101:AD101+AG101:AH101+AK101:AL101+AO101:AP101+AS101:AT101+AW101:AX101+AF101+AJ101+AN101+AR101+AV101+AZ101)</f>
        <v>36</v>
      </c>
      <c r="P101" s="313">
        <f t="shared" si="17"/>
        <v>36</v>
      </c>
      <c r="Q101" s="314"/>
      <c r="R101" s="315">
        <v>36</v>
      </c>
      <c r="S101" s="315"/>
      <c r="T101" s="434"/>
      <c r="U101" s="435"/>
      <c r="V101" s="435"/>
      <c r="W101" s="435"/>
      <c r="X101" s="435"/>
      <c r="Y101" s="434"/>
      <c r="Z101" s="434"/>
      <c r="AA101" s="434"/>
      <c r="AB101" s="434"/>
      <c r="AC101" s="325"/>
      <c r="AD101" s="325"/>
      <c r="AE101" s="325"/>
      <c r="AF101" s="325"/>
      <c r="AG101" s="380"/>
      <c r="AH101" s="531">
        <v>36</v>
      </c>
      <c r="AI101" s="380"/>
      <c r="AJ101" s="380"/>
      <c r="AK101" s="381"/>
      <c r="AL101" s="383"/>
      <c r="AM101" s="383"/>
      <c r="AN101" s="383"/>
      <c r="AO101" s="380"/>
      <c r="AP101" s="436"/>
      <c r="AQ101" s="437"/>
      <c r="AR101" s="437"/>
      <c r="AS101" s="27"/>
      <c r="AT101" s="27"/>
      <c r="AU101" s="27"/>
      <c r="AV101" s="27"/>
      <c r="AW101" s="224"/>
      <c r="AX101" s="224"/>
      <c r="AY101" s="224"/>
      <c r="AZ101" s="224"/>
      <c r="BA101" s="6">
        <f t="shared" si="45"/>
        <v>36</v>
      </c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</row>
    <row r="102" spans="1:78" s="85" customFormat="1" ht="17.45" customHeight="1" x14ac:dyDescent="0.25">
      <c r="A102" s="86" t="s">
        <v>112</v>
      </c>
      <c r="B102" s="677" t="s">
        <v>77</v>
      </c>
      <c r="C102" s="678"/>
      <c r="D102" s="679"/>
      <c r="E102" s="185"/>
      <c r="F102" s="187"/>
      <c r="G102" s="530"/>
      <c r="H102" s="661"/>
      <c r="I102" s="118"/>
      <c r="J102" s="82"/>
      <c r="K102" s="132"/>
      <c r="L102" s="41"/>
      <c r="M102" s="205">
        <f t="shared" si="15"/>
        <v>72</v>
      </c>
      <c r="N102" s="312">
        <f t="shared" si="16"/>
        <v>0</v>
      </c>
      <c r="O102" s="312" cm="1">
        <f t="array" ref="O102">SUM(AC102:AD102+AG102:AH102+AK102:AL102+AO102:AP102+AS102:AT102+AW102:AX102+AF102+AJ102+AN102+AR102+AV102+AZ102)</f>
        <v>72</v>
      </c>
      <c r="P102" s="313">
        <f t="shared" si="17"/>
        <v>72</v>
      </c>
      <c r="Q102" s="314"/>
      <c r="R102" s="329">
        <v>72</v>
      </c>
      <c r="S102" s="329"/>
      <c r="T102" s="434"/>
      <c r="U102" s="435"/>
      <c r="V102" s="435"/>
      <c r="W102" s="435"/>
      <c r="X102" s="435"/>
      <c r="Y102" s="434"/>
      <c r="Z102" s="434"/>
      <c r="AA102" s="434"/>
      <c r="AB102" s="434"/>
      <c r="AC102" s="455"/>
      <c r="AD102" s="455"/>
      <c r="AE102" s="455"/>
      <c r="AF102" s="455"/>
      <c r="AG102" s="421"/>
      <c r="AH102" s="532">
        <v>72</v>
      </c>
      <c r="AI102" s="380"/>
      <c r="AJ102" s="380"/>
      <c r="AK102" s="438"/>
      <c r="AL102" s="422"/>
      <c r="AM102" s="422"/>
      <c r="AN102" s="422"/>
      <c r="AO102" s="421"/>
      <c r="AP102" s="439"/>
      <c r="AQ102" s="440"/>
      <c r="AR102" s="440"/>
      <c r="AS102" s="30"/>
      <c r="AT102" s="30"/>
      <c r="AU102" s="30"/>
      <c r="AV102" s="30"/>
      <c r="AW102" s="31"/>
      <c r="AX102" s="31"/>
      <c r="AY102" s="31"/>
      <c r="AZ102" s="31"/>
      <c r="BA102" s="6">
        <f t="shared" si="45"/>
        <v>72</v>
      </c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</row>
    <row r="103" spans="1:78" s="85" customFormat="1" ht="36" customHeight="1" x14ac:dyDescent="0.25">
      <c r="A103" s="58" t="s">
        <v>241</v>
      </c>
      <c r="B103" s="846" t="s">
        <v>232</v>
      </c>
      <c r="C103" s="847"/>
      <c r="D103" s="848"/>
      <c r="E103" s="186"/>
      <c r="F103" s="188"/>
      <c r="G103" s="289"/>
      <c r="H103" s="41" t="s">
        <v>51</v>
      </c>
      <c r="I103" s="123"/>
      <c r="J103" s="41"/>
      <c r="K103" s="139"/>
      <c r="L103" s="42"/>
      <c r="M103" s="205">
        <f t="shared" ref="M103:M110" si="46">SUM(AC103:AZ103)</f>
        <v>18</v>
      </c>
      <c r="N103" s="312">
        <f t="shared" ref="N103:N109" si="47">SUM(AE103+AI103+AM103+AQ103+AU103+AY103)</f>
        <v>0</v>
      </c>
      <c r="O103" s="312" cm="1">
        <f t="array" ref="O103">SUM(AC103:AD103+AG103:AH103+AK103:AL103+AO103:AP103+AS103:AT103+AW103:AX103+AF103+AJ103+AN103+AR103+AV103+AZ103)</f>
        <v>36</v>
      </c>
      <c r="P103" s="313">
        <f t="shared" ref="P103:P111" si="48">SUM(AD103+AH103+AL103+AP103+AT103+AX103)</f>
        <v>0</v>
      </c>
      <c r="Q103" s="314" cm="1">
        <f t="array" ref="Q103">SUM(AC103:AD103+AG103:AH103+AK103:AL103+AO103:AP103+AS103:AT103+AW103:AX103)</f>
        <v>0</v>
      </c>
      <c r="R103" s="315"/>
      <c r="S103" s="315"/>
      <c r="T103" s="354"/>
      <c r="U103" s="353"/>
      <c r="V103" s="353"/>
      <c r="W103" s="353"/>
      <c r="X103" s="353"/>
      <c r="Y103" s="354"/>
      <c r="Z103" s="354"/>
      <c r="AA103" s="354"/>
      <c r="AB103" s="354"/>
      <c r="AC103" s="325"/>
      <c r="AD103" s="325"/>
      <c r="AE103" s="325"/>
      <c r="AF103" s="325"/>
      <c r="AG103" s="380"/>
      <c r="AH103" s="380"/>
      <c r="AI103" s="380"/>
      <c r="AJ103" s="531">
        <v>18</v>
      </c>
      <c r="AK103" s="383"/>
      <c r="AL103" s="383"/>
      <c r="AM103" s="383"/>
      <c r="AN103" s="383"/>
      <c r="AO103" s="380"/>
      <c r="AP103" s="437"/>
      <c r="AQ103" s="437"/>
      <c r="AR103" s="437"/>
      <c r="AS103" s="27"/>
      <c r="AT103" s="27"/>
      <c r="AU103" s="27"/>
      <c r="AV103" s="27"/>
      <c r="AW103" s="224"/>
      <c r="AX103" s="224"/>
      <c r="AY103" s="224"/>
      <c r="AZ103" s="224"/>
      <c r="BA103" s="6">
        <f t="shared" si="45"/>
        <v>18</v>
      </c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</row>
    <row r="104" spans="1:78" s="110" customFormat="1" ht="90" customHeight="1" x14ac:dyDescent="0.25">
      <c r="A104" s="87" t="s">
        <v>113</v>
      </c>
      <c r="B104" s="849" t="s">
        <v>114</v>
      </c>
      <c r="C104" s="850"/>
      <c r="D104" s="851"/>
      <c r="E104" s="212"/>
      <c r="F104" s="190"/>
      <c r="G104" s="278"/>
      <c r="H104" s="88"/>
      <c r="I104" s="123"/>
      <c r="J104" s="88"/>
      <c r="K104" s="139"/>
      <c r="L104" s="88"/>
      <c r="M104" s="205">
        <f t="shared" si="46"/>
        <v>0</v>
      </c>
      <c r="N104" s="312">
        <f t="shared" si="47"/>
        <v>0</v>
      </c>
      <c r="O104" s="312" cm="1">
        <f t="array" ref="O104">SUM(AC104:AD104+AG104:AH104+AK104:AL104+AO104:AP104+AS104:AT104+AW104:AX104+AF104+AJ104+AN104+AR104+AV104+AZ104)</f>
        <v>0</v>
      </c>
      <c r="P104" s="313">
        <f t="shared" si="48"/>
        <v>0</v>
      </c>
      <c r="Q104" s="539" cm="1">
        <f t="array" ref="Q104">SUM(AC104:AD104+AG104:AH104+AK104:AL104+AO104:AP104+AS104:AT104+AW104:AX104)</f>
        <v>0</v>
      </c>
      <c r="R104" s="376"/>
      <c r="S104" s="37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41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108">
        <f t="shared" si="45"/>
        <v>0</v>
      </c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</row>
    <row r="105" spans="1:78" s="20" customFormat="1" ht="50.25" customHeight="1" x14ac:dyDescent="0.25">
      <c r="A105" s="89" t="s">
        <v>115</v>
      </c>
      <c r="B105" s="852" t="s">
        <v>116</v>
      </c>
      <c r="C105" s="853"/>
      <c r="D105" s="854"/>
      <c r="E105" s="213"/>
      <c r="F105" s="637"/>
      <c r="G105" s="278"/>
      <c r="H105" s="88"/>
      <c r="I105" s="123"/>
      <c r="J105" s="88"/>
      <c r="K105" s="139"/>
      <c r="L105" s="90"/>
      <c r="M105" s="205">
        <f t="shared" si="46"/>
        <v>168</v>
      </c>
      <c r="N105" s="312">
        <f t="shared" si="47"/>
        <v>0</v>
      </c>
      <c r="O105" s="312" cm="1">
        <f t="array" ref="O105">SUM(AC105:AD105+AG105:AH105+AK105:AL105+AO105:AP105+AS105:AT105+AW105:AX105+AF105+AJ105+AN105+AR105+AV105+AZ105)</f>
        <v>186</v>
      </c>
      <c r="P105" s="313">
        <f t="shared" si="48"/>
        <v>126</v>
      </c>
      <c r="Q105" s="539">
        <f>SUM(Q106:Q111)</f>
        <v>114</v>
      </c>
      <c r="R105" s="442">
        <f>SUM(R106:R109)</f>
        <v>72</v>
      </c>
      <c r="S105" s="442"/>
      <c r="T105" s="376">
        <f>SUM(T106:T109)</f>
        <v>18</v>
      </c>
      <c r="U105" s="376">
        <f t="shared" ref="U105:AZ105" si="49">SUM(U106:U109)</f>
        <v>0</v>
      </c>
      <c r="V105" s="376">
        <f t="shared" si="49"/>
        <v>0</v>
      </c>
      <c r="W105" s="376">
        <f t="shared" si="49"/>
        <v>0</v>
      </c>
      <c r="X105" s="376">
        <f t="shared" si="49"/>
        <v>0</v>
      </c>
      <c r="Y105" s="376">
        <f t="shared" si="49"/>
        <v>0</v>
      </c>
      <c r="Z105" s="376">
        <f t="shared" si="49"/>
        <v>0</v>
      </c>
      <c r="AA105" s="376">
        <f t="shared" si="49"/>
        <v>0</v>
      </c>
      <c r="AB105" s="376">
        <f t="shared" si="49"/>
        <v>0</v>
      </c>
      <c r="AC105" s="376">
        <f t="shared" si="49"/>
        <v>0</v>
      </c>
      <c r="AD105" s="376">
        <f t="shared" si="49"/>
        <v>0</v>
      </c>
      <c r="AE105" s="376">
        <f t="shared" si="49"/>
        <v>0</v>
      </c>
      <c r="AF105" s="376">
        <f t="shared" si="49"/>
        <v>0</v>
      </c>
      <c r="AG105" s="376">
        <f t="shared" si="49"/>
        <v>0</v>
      </c>
      <c r="AH105" s="376">
        <f t="shared" si="49"/>
        <v>0</v>
      </c>
      <c r="AI105" s="376">
        <f t="shared" si="49"/>
        <v>0</v>
      </c>
      <c r="AJ105" s="376">
        <f t="shared" si="49"/>
        <v>0</v>
      </c>
      <c r="AK105" s="376">
        <f t="shared" si="49"/>
        <v>0</v>
      </c>
      <c r="AL105" s="376">
        <f t="shared" si="49"/>
        <v>0</v>
      </c>
      <c r="AM105" s="376">
        <f t="shared" si="49"/>
        <v>0</v>
      </c>
      <c r="AN105" s="376">
        <f t="shared" si="49"/>
        <v>0</v>
      </c>
      <c r="AO105" s="376">
        <f t="shared" si="49"/>
        <v>24</v>
      </c>
      <c r="AP105" s="376">
        <f t="shared" si="49"/>
        <v>126</v>
      </c>
      <c r="AQ105" s="376">
        <f t="shared" si="49"/>
        <v>0</v>
      </c>
      <c r="AR105" s="376">
        <f t="shared" si="49"/>
        <v>18</v>
      </c>
      <c r="AS105" s="376">
        <f t="shared" si="49"/>
        <v>0</v>
      </c>
      <c r="AT105" s="376">
        <f t="shared" si="49"/>
        <v>0</v>
      </c>
      <c r="AU105" s="376">
        <f t="shared" si="49"/>
        <v>0</v>
      </c>
      <c r="AV105" s="376">
        <f t="shared" si="49"/>
        <v>0</v>
      </c>
      <c r="AW105" s="376">
        <f t="shared" si="49"/>
        <v>0</v>
      </c>
      <c r="AX105" s="376">
        <f t="shared" si="49"/>
        <v>0</v>
      </c>
      <c r="AY105" s="376">
        <f t="shared" si="49"/>
        <v>0</v>
      </c>
      <c r="AZ105" s="376">
        <f t="shared" si="49"/>
        <v>0</v>
      </c>
      <c r="BA105" s="6">
        <f t="shared" si="45"/>
        <v>168</v>
      </c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</row>
    <row r="106" spans="1:78" s="85" customFormat="1" ht="48.75" customHeight="1" thickBot="1" x14ac:dyDescent="0.3">
      <c r="A106" s="91" t="s">
        <v>117</v>
      </c>
      <c r="B106" s="855" t="s">
        <v>118</v>
      </c>
      <c r="C106" s="856"/>
      <c r="D106" s="857"/>
      <c r="E106" s="192"/>
      <c r="F106" s="638"/>
      <c r="G106" s="286"/>
      <c r="H106" s="70"/>
      <c r="I106" s="125"/>
      <c r="J106" s="70"/>
      <c r="K106" s="138"/>
      <c r="L106" s="36"/>
      <c r="M106" s="205">
        <f t="shared" si="46"/>
        <v>38</v>
      </c>
      <c r="N106" s="312">
        <f t="shared" si="47"/>
        <v>0</v>
      </c>
      <c r="O106" s="312" cm="1">
        <f t="array" ref="O106">SUM(AC106:AD106+AG106:AH106+AK106:AL106+AO106:AP106+AS106:AT106+AW106:AX106+AF106+AJ106+AN106+AR106+AV106+AZ106)</f>
        <v>38</v>
      </c>
      <c r="P106" s="313">
        <f t="shared" si="48"/>
        <v>30</v>
      </c>
      <c r="Q106" s="314" cm="1">
        <f t="array" ref="Q106">SUM(AC106:AD106+AG106:AH106+AK106:AL106+AO106:AP106+AS106:AT106+AW106:AX106)</f>
        <v>38</v>
      </c>
      <c r="R106" s="332"/>
      <c r="S106" s="332"/>
      <c r="T106" s="443"/>
      <c r="U106" s="444"/>
      <c r="V106" s="444"/>
      <c r="W106" s="444"/>
      <c r="X106" s="444"/>
      <c r="Y106" s="445"/>
      <c r="Z106" s="445"/>
      <c r="AA106" s="445"/>
      <c r="AB106" s="445"/>
      <c r="AC106" s="428"/>
      <c r="AD106" s="428"/>
      <c r="AE106" s="428"/>
      <c r="AF106" s="428"/>
      <c r="AG106" s="446"/>
      <c r="AH106" s="446"/>
      <c r="AI106" s="380"/>
      <c r="AJ106" s="380"/>
      <c r="AK106" s="430"/>
      <c r="AL106" s="430"/>
      <c r="AM106" s="430"/>
      <c r="AN106" s="430"/>
      <c r="AO106" s="332">
        <v>8</v>
      </c>
      <c r="AP106" s="472">
        <v>30</v>
      </c>
      <c r="AQ106" s="437"/>
      <c r="AR106" s="437"/>
      <c r="AS106" s="27"/>
      <c r="AT106" s="447"/>
      <c r="AU106" s="447"/>
      <c r="AV106" s="447"/>
      <c r="AW106" s="448"/>
      <c r="AX106" s="448"/>
      <c r="AY106" s="224"/>
      <c r="AZ106" s="224"/>
      <c r="BA106" s="6">
        <f t="shared" si="45"/>
        <v>38</v>
      </c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</row>
    <row r="107" spans="1:78" s="85" customFormat="1" ht="31.7" customHeight="1" thickBot="1" x14ac:dyDescent="0.3">
      <c r="A107" s="92" t="s">
        <v>119</v>
      </c>
      <c r="B107" s="843" t="s">
        <v>120</v>
      </c>
      <c r="C107" s="844"/>
      <c r="D107" s="845"/>
      <c r="E107" s="192"/>
      <c r="F107" s="638"/>
      <c r="G107" s="284"/>
      <c r="H107" s="41"/>
      <c r="I107" s="123"/>
      <c r="J107" s="41"/>
      <c r="K107" s="139"/>
      <c r="L107" s="42"/>
      <c r="M107" s="205">
        <f t="shared" si="46"/>
        <v>76</v>
      </c>
      <c r="N107" s="312">
        <f t="shared" si="47"/>
        <v>0</v>
      </c>
      <c r="O107" s="312" cm="1">
        <f t="array" ref="O107">SUM(AC107:AD107+AG107:AH107+AK107:AL107+AO107:AP107+AS107:AT107+AW107:AX107+AF107+AJ107+AN107+AR107+AV107+AZ107)</f>
        <v>76</v>
      </c>
      <c r="P107" s="313">
        <f t="shared" si="48"/>
        <v>60</v>
      </c>
      <c r="Q107" s="314" cm="1">
        <f t="array" ref="Q107">SUM(AC107:AD107+AG107:AH107+AK107:AL107+AO107:AP107+AS107:AT107+AW107:AX107)</f>
        <v>76</v>
      </c>
      <c r="R107" s="315"/>
      <c r="S107" s="315"/>
      <c r="T107" s="434"/>
      <c r="U107" s="435"/>
      <c r="V107" s="435"/>
      <c r="W107" s="435"/>
      <c r="X107" s="435"/>
      <c r="Y107" s="434"/>
      <c r="Z107" s="434"/>
      <c r="AA107" s="434"/>
      <c r="AB107" s="434"/>
      <c r="AC107" s="379"/>
      <c r="AD107" s="379"/>
      <c r="AE107" s="379"/>
      <c r="AF107" s="379"/>
      <c r="AG107" s="380"/>
      <c r="AH107" s="380"/>
      <c r="AI107" s="380"/>
      <c r="AJ107" s="380"/>
      <c r="AK107" s="383"/>
      <c r="AL107" s="383"/>
      <c r="AM107" s="383"/>
      <c r="AN107" s="383"/>
      <c r="AO107" s="315">
        <v>16</v>
      </c>
      <c r="AP107" s="473">
        <v>60</v>
      </c>
      <c r="AQ107" s="437"/>
      <c r="AR107" s="437"/>
      <c r="AS107" s="27"/>
      <c r="AT107" s="447"/>
      <c r="AU107" s="447"/>
      <c r="AV107" s="447"/>
      <c r="AW107" s="448"/>
      <c r="AX107" s="448"/>
      <c r="AY107" s="224"/>
      <c r="AZ107" s="224"/>
      <c r="BA107" s="6">
        <f t="shared" si="45"/>
        <v>76</v>
      </c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</row>
    <row r="108" spans="1:78" s="85" customFormat="1" ht="18" customHeight="1" thickBot="1" x14ac:dyDescent="0.3">
      <c r="A108" s="226" t="s">
        <v>121</v>
      </c>
      <c r="B108" s="651" t="s">
        <v>77</v>
      </c>
      <c r="C108" s="652"/>
      <c r="D108" s="653"/>
      <c r="E108" s="186"/>
      <c r="F108" s="188"/>
      <c r="G108" s="284"/>
      <c r="H108" s="41"/>
      <c r="I108" s="123"/>
      <c r="J108" s="42" t="s">
        <v>36</v>
      </c>
      <c r="K108" s="524"/>
      <c r="L108" s="42"/>
      <c r="M108" s="205">
        <f t="shared" si="46"/>
        <v>36</v>
      </c>
      <c r="N108" s="312">
        <f t="shared" si="47"/>
        <v>0</v>
      </c>
      <c r="O108" s="312" cm="1">
        <f t="array" ref="O108">SUM(AC108:AD108+AG108:AH108+AK108:AL108+AO108:AP108+AS108:AT108+AW108:AX108+AF108+AJ108+AN108+AR108+AV108+AZ108)</f>
        <v>36</v>
      </c>
      <c r="P108" s="313">
        <f t="shared" si="48"/>
        <v>36</v>
      </c>
      <c r="Q108" s="314"/>
      <c r="R108" s="315">
        <v>72</v>
      </c>
      <c r="S108" s="329"/>
      <c r="T108" s="434"/>
      <c r="U108" s="435"/>
      <c r="V108" s="435"/>
      <c r="W108" s="435"/>
      <c r="X108" s="435"/>
      <c r="Y108" s="434"/>
      <c r="Z108" s="434"/>
      <c r="AA108" s="434"/>
      <c r="AB108" s="434"/>
      <c r="AC108" s="379"/>
      <c r="AD108" s="379"/>
      <c r="AE108" s="379"/>
      <c r="AF108" s="379"/>
      <c r="AG108" s="380"/>
      <c r="AH108" s="380"/>
      <c r="AI108" s="380"/>
      <c r="AJ108" s="380"/>
      <c r="AK108" s="383"/>
      <c r="AL108" s="383"/>
      <c r="AM108" s="383"/>
      <c r="AN108" s="383"/>
      <c r="AO108" s="380"/>
      <c r="AP108" s="25">
        <v>36</v>
      </c>
      <c r="AQ108" s="437"/>
      <c r="AR108" s="437"/>
      <c r="AS108" s="27"/>
      <c r="AT108" s="447"/>
      <c r="AU108" s="447"/>
      <c r="AV108" s="447"/>
      <c r="AW108" s="448"/>
      <c r="AX108" s="448"/>
      <c r="AY108" s="224"/>
      <c r="AZ108" s="224"/>
      <c r="BA108" s="6">
        <f t="shared" si="45"/>
        <v>36</v>
      </c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</row>
    <row r="109" spans="1:78" s="85" customFormat="1" ht="18" customHeight="1" thickBot="1" x14ac:dyDescent="0.3">
      <c r="A109" s="226" t="s">
        <v>242</v>
      </c>
      <c r="B109" s="651" t="s">
        <v>221</v>
      </c>
      <c r="C109" s="652"/>
      <c r="D109" s="653"/>
      <c r="E109" s="186"/>
      <c r="F109" s="188"/>
      <c r="G109" s="284"/>
      <c r="H109" s="41"/>
      <c r="I109" s="123"/>
      <c r="J109" s="644" t="s">
        <v>51</v>
      </c>
      <c r="K109" s="460"/>
      <c r="L109" s="42"/>
      <c r="M109" s="205">
        <f t="shared" si="46"/>
        <v>18</v>
      </c>
      <c r="N109" s="312">
        <f t="shared" si="47"/>
        <v>0</v>
      </c>
      <c r="O109" s="312" cm="1">
        <f t="array" ref="O109">SUM(AC109:AD109+AG109:AH109+AK109:AL109+AO109:AP109+AS109:AT109+AW109:AX109+AF109+AJ109+AN109+AR109+AV109+AZ109)</f>
        <v>36</v>
      </c>
      <c r="P109" s="313">
        <f t="shared" si="48"/>
        <v>0</v>
      </c>
      <c r="Q109" s="314" cm="1">
        <f t="array" ref="Q109">SUM(AC109:AD109+AG109:AH109+AK109:AL109+AO109:AP109+AS109:AT109+AW109:AX109)</f>
        <v>0</v>
      </c>
      <c r="R109" s="634"/>
      <c r="S109" s="612"/>
      <c r="T109" s="636">
        <v>18</v>
      </c>
      <c r="U109" s="450"/>
      <c r="V109" s="450"/>
      <c r="W109" s="450"/>
      <c r="X109" s="450"/>
      <c r="Y109" s="449"/>
      <c r="Z109" s="449"/>
      <c r="AA109" s="449"/>
      <c r="AB109" s="449"/>
      <c r="AC109" s="379"/>
      <c r="AD109" s="379"/>
      <c r="AE109" s="379"/>
      <c r="AF109" s="379"/>
      <c r="AG109" s="380"/>
      <c r="AH109" s="380"/>
      <c r="AI109" s="380"/>
      <c r="AJ109" s="380"/>
      <c r="AK109" s="383"/>
      <c r="AL109" s="383"/>
      <c r="AM109" s="383"/>
      <c r="AN109" s="383"/>
      <c r="AO109" s="380"/>
      <c r="AP109" s="436"/>
      <c r="AQ109" s="437"/>
      <c r="AR109" s="24">
        <v>18</v>
      </c>
      <c r="AS109" s="27"/>
      <c r="AT109" s="447"/>
      <c r="AU109" s="447"/>
      <c r="AV109" s="447"/>
      <c r="AW109" s="448"/>
      <c r="AX109" s="448"/>
      <c r="AY109" s="224"/>
      <c r="AZ109" s="224"/>
      <c r="BA109" s="6">
        <f t="shared" si="45"/>
        <v>18</v>
      </c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</row>
    <row r="110" spans="1:78" s="85" customFormat="1" ht="18" customHeight="1" thickBot="1" x14ac:dyDescent="0.3">
      <c r="A110" s="94" t="s">
        <v>210</v>
      </c>
      <c r="B110" s="829" t="s">
        <v>209</v>
      </c>
      <c r="C110" s="830"/>
      <c r="D110" s="831"/>
      <c r="E110" s="186"/>
      <c r="F110" s="188"/>
      <c r="G110" s="284"/>
      <c r="H110" s="41"/>
      <c r="I110" s="123"/>
      <c r="J110" s="93"/>
      <c r="K110" s="460"/>
      <c r="L110" s="42" t="s">
        <v>36</v>
      </c>
      <c r="M110" s="205">
        <f t="shared" si="46"/>
        <v>144</v>
      </c>
      <c r="N110" s="312"/>
      <c r="O110" s="312"/>
      <c r="P110" s="313"/>
      <c r="Q110" s="611"/>
      <c r="R110" s="635">
        <v>144</v>
      </c>
      <c r="S110" s="612"/>
      <c r="T110" s="636"/>
      <c r="U110" s="450"/>
      <c r="V110" s="450"/>
      <c r="W110" s="450"/>
      <c r="X110" s="450"/>
      <c r="Y110" s="449"/>
      <c r="Z110" s="449"/>
      <c r="AA110" s="449"/>
      <c r="AB110" s="449"/>
      <c r="AC110" s="420"/>
      <c r="AD110" s="420"/>
      <c r="AE110" s="420"/>
      <c r="AF110" s="420"/>
      <c r="AG110" s="421"/>
      <c r="AH110" s="421"/>
      <c r="AI110" s="380"/>
      <c r="AJ110" s="380"/>
      <c r="AK110" s="422"/>
      <c r="AL110" s="422"/>
      <c r="AM110" s="422"/>
      <c r="AN110" s="422"/>
      <c r="AO110" s="421"/>
      <c r="AP110" s="439"/>
      <c r="AQ110" s="440"/>
      <c r="AR110" s="595"/>
      <c r="AS110" s="30"/>
      <c r="AT110" s="596"/>
      <c r="AU110" s="596"/>
      <c r="AV110" s="596"/>
      <c r="AW110" s="597"/>
      <c r="AX110" s="597">
        <v>144</v>
      </c>
      <c r="AY110" s="31"/>
      <c r="AZ110" s="31"/>
      <c r="BA110" s="6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</row>
    <row r="111" spans="1:78" s="6" customFormat="1" ht="34.15" customHeight="1" thickBot="1" x14ac:dyDescent="0.3">
      <c r="A111" s="95" t="s">
        <v>122</v>
      </c>
      <c r="B111" s="876" t="s">
        <v>123</v>
      </c>
      <c r="C111" s="877"/>
      <c r="D111" s="878"/>
      <c r="E111" s="194"/>
      <c r="F111" s="193"/>
      <c r="G111" s="284"/>
      <c r="H111" s="41"/>
      <c r="I111" s="115"/>
      <c r="J111" s="42"/>
      <c r="K111" s="129"/>
      <c r="L111" s="41"/>
      <c r="M111" s="627">
        <f t="shared" ref="M111" si="50">SUM(U111:AZ111)</f>
        <v>108</v>
      </c>
      <c r="N111" s="628"/>
      <c r="O111" s="629">
        <v>108</v>
      </c>
      <c r="P111" s="630">
        <f t="shared" si="48"/>
        <v>108</v>
      </c>
      <c r="Q111" s="452"/>
      <c r="R111" s="593"/>
      <c r="S111" s="593"/>
      <c r="T111" s="453"/>
      <c r="U111" s="454"/>
      <c r="V111" s="454"/>
      <c r="W111" s="454"/>
      <c r="X111" s="454"/>
      <c r="Y111" s="453"/>
      <c r="Z111" s="453"/>
      <c r="AA111" s="453"/>
      <c r="AB111" s="453"/>
      <c r="AC111" s="455"/>
      <c r="AD111" s="455"/>
      <c r="AE111" s="455"/>
      <c r="AF111" s="455"/>
      <c r="AG111" s="452"/>
      <c r="AH111" s="452"/>
      <c r="AI111" s="315"/>
      <c r="AJ111" s="315"/>
      <c r="AK111" s="456"/>
      <c r="AL111" s="456"/>
      <c r="AM111" s="456"/>
      <c r="AN111" s="456"/>
      <c r="AO111" s="457"/>
      <c r="AP111" s="458"/>
      <c r="AQ111" s="457"/>
      <c r="AR111" s="457"/>
      <c r="AS111" s="30"/>
      <c r="AT111" s="30"/>
      <c r="AU111" s="30"/>
      <c r="AV111" s="30"/>
      <c r="AW111" s="31"/>
      <c r="AX111" s="31">
        <v>108</v>
      </c>
      <c r="AY111" s="31"/>
      <c r="AZ111" s="31"/>
      <c r="BA111" s="6">
        <f t="shared" si="45"/>
        <v>108</v>
      </c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</row>
    <row r="112" spans="1:78" s="6" customFormat="1" ht="34.9" customHeight="1" thickBot="1" x14ac:dyDescent="0.3">
      <c r="A112" s="259" t="s">
        <v>124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631">
        <f>SUM(M111+M110+M105+M99+M94+M88+M84+M79+M61+M55+M41+M34+M18)</f>
        <v>5940</v>
      </c>
      <c r="N112" s="632">
        <f t="shared" ref="N112:T112" si="51">SUM(N111+N110+N105+N99+N94+N88+N84+N79+N61+N55+N41+N34+N18)</f>
        <v>96</v>
      </c>
      <c r="O112" s="632">
        <f t="shared" si="51"/>
        <v>4548</v>
      </c>
      <c r="P112" s="633">
        <f t="shared" si="51"/>
        <v>4192</v>
      </c>
      <c r="Q112" s="626">
        <f>SUM(Q111+Q110+Q105+Q99+Q94+Q88+Q84+Q79+Q61+Q55+Q41+Q34+Q18)</f>
        <v>4092</v>
      </c>
      <c r="R112" s="96">
        <f t="shared" si="51"/>
        <v>1260</v>
      </c>
      <c r="S112" s="96">
        <f t="shared" si="51"/>
        <v>0</v>
      </c>
      <c r="T112" s="96">
        <f t="shared" si="51"/>
        <v>288</v>
      </c>
      <c r="U112" s="459">
        <f>SUM(U105+U99+U94+U88+U84+U79+U61+U55+U41+U34+U18)</f>
        <v>154</v>
      </c>
      <c r="V112" s="459">
        <f t="shared" ref="V112:AN112" si="52">SUM(V105+V99+V94+V88+V84+V79+V61+V55+V41+V34+V18)</f>
        <v>452</v>
      </c>
      <c r="W112" s="459">
        <f t="shared" si="52"/>
        <v>6</v>
      </c>
      <c r="X112" s="459">
        <f t="shared" si="52"/>
        <v>0</v>
      </c>
      <c r="Y112" s="459">
        <f t="shared" si="52"/>
        <v>152</v>
      </c>
      <c r="Z112" s="459">
        <f t="shared" si="52"/>
        <v>610</v>
      </c>
      <c r="AA112" s="459">
        <f t="shared" si="52"/>
        <v>30</v>
      </c>
      <c r="AB112" s="459">
        <f t="shared" si="52"/>
        <v>72</v>
      </c>
      <c r="AC112" s="459">
        <f t="shared" si="52"/>
        <v>136</v>
      </c>
      <c r="AD112" s="459">
        <f t="shared" si="52"/>
        <v>434</v>
      </c>
      <c r="AE112" s="459">
        <f t="shared" si="52"/>
        <v>6</v>
      </c>
      <c r="AF112" s="459">
        <f t="shared" si="52"/>
        <v>36</v>
      </c>
      <c r="AG112" s="459">
        <f t="shared" si="52"/>
        <v>222</v>
      </c>
      <c r="AH112" s="459">
        <f t="shared" si="52"/>
        <v>582</v>
      </c>
      <c r="AI112" s="459">
        <f t="shared" si="52"/>
        <v>24</v>
      </c>
      <c r="AJ112" s="459">
        <f t="shared" si="52"/>
        <v>72</v>
      </c>
      <c r="AK112" s="459">
        <f t="shared" si="52"/>
        <v>136</v>
      </c>
      <c r="AL112" s="459">
        <f t="shared" si="52"/>
        <v>440</v>
      </c>
      <c r="AM112" s="459">
        <f t="shared" si="52"/>
        <v>0</v>
      </c>
      <c r="AN112" s="459">
        <f t="shared" si="52"/>
        <v>36</v>
      </c>
      <c r="AO112" s="459">
        <f t="shared" ref="AO112:AW112" si="53">SUM(AO105+AO99+AO94+AO88+AO84+AO79+AO61+AO55+AO41+AO34+AO18)</f>
        <v>128</v>
      </c>
      <c r="AP112" s="459">
        <f t="shared" si="53"/>
        <v>646</v>
      </c>
      <c r="AQ112" s="459">
        <f t="shared" si="53"/>
        <v>18</v>
      </c>
      <c r="AR112" s="459">
        <f t="shared" si="53"/>
        <v>72</v>
      </c>
      <c r="AS112" s="459">
        <f t="shared" si="53"/>
        <v>90</v>
      </c>
      <c r="AT112" s="459">
        <f t="shared" si="53"/>
        <v>480</v>
      </c>
      <c r="AU112" s="459">
        <f t="shared" si="53"/>
        <v>6</v>
      </c>
      <c r="AV112" s="459">
        <f t="shared" si="53"/>
        <v>36</v>
      </c>
      <c r="AW112" s="459">
        <f t="shared" si="53"/>
        <v>96</v>
      </c>
      <c r="AX112" s="459">
        <f>SUM(AX105+AX99+AX94+AX88+AX84+AX79+AX61+AX55+AX41+AX34+AX18+AX111+AX110)</f>
        <v>726</v>
      </c>
      <c r="AY112" s="459">
        <f>SUM(AY105+AY99+AY94+AY88+AY84+AY79+AY61+AY55+AY41+AY34+AY18)</f>
        <v>6</v>
      </c>
      <c r="AZ112" s="459">
        <f>SUM(AZ105+AZ99+AZ94+AZ88+AZ84+AZ79+AZ61+AZ55+AZ41+AZ34+AZ18)</f>
        <v>36</v>
      </c>
      <c r="BA112" s="6">
        <f t="shared" si="45"/>
        <v>4464</v>
      </c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</row>
    <row r="113" spans="1:78" s="6" customFormat="1" ht="34.9" customHeight="1" x14ac:dyDescent="0.25">
      <c r="A113" s="97"/>
      <c r="B113" s="97"/>
      <c r="C113" s="97"/>
      <c r="D113" s="97"/>
      <c r="E113" s="97"/>
      <c r="F113" s="97"/>
      <c r="G113" s="142"/>
      <c r="H113" s="142"/>
      <c r="I113" s="142"/>
      <c r="J113" s="142"/>
      <c r="K113" s="142"/>
      <c r="L113" s="618"/>
      <c r="M113" s="619"/>
      <c r="N113" s="620"/>
      <c r="O113" s="620"/>
      <c r="P113" s="620"/>
      <c r="Q113" s="880" t="s">
        <v>125</v>
      </c>
      <c r="R113" s="880"/>
      <c r="S113" s="880"/>
      <c r="T113" s="881"/>
      <c r="U113" s="940">
        <f>SUM(U112:X112)</f>
        <v>612</v>
      </c>
      <c r="V113" s="941"/>
      <c r="W113" s="941"/>
      <c r="X113" s="942"/>
      <c r="Y113" s="940">
        <f>SUM(Y112:AB112)</f>
        <v>864</v>
      </c>
      <c r="Z113" s="941"/>
      <c r="AA113" s="941"/>
      <c r="AB113" s="942"/>
      <c r="AC113" s="898">
        <f>AC112+AD112+AE112+AF112</f>
        <v>612</v>
      </c>
      <c r="AD113" s="899"/>
      <c r="AE113" s="899"/>
      <c r="AF113" s="900"/>
      <c r="AG113" s="887">
        <f>AG112+AH112+AI112+AJ112</f>
        <v>900</v>
      </c>
      <c r="AH113" s="888"/>
      <c r="AI113" s="888"/>
      <c r="AJ113" s="889"/>
      <c r="AK113" s="887">
        <f>AK112+AL112+AM112+AN112</f>
        <v>612</v>
      </c>
      <c r="AL113" s="888"/>
      <c r="AM113" s="888"/>
      <c r="AN113" s="889"/>
      <c r="AO113" s="887">
        <f>AO112+AP112+AQ112+AR112</f>
        <v>864</v>
      </c>
      <c r="AP113" s="888"/>
      <c r="AQ113" s="888"/>
      <c r="AR113" s="889"/>
      <c r="AS113" s="949">
        <f>AS112+AT112+AU112+AV112</f>
        <v>612</v>
      </c>
      <c r="AT113" s="950"/>
      <c r="AU113" s="950"/>
      <c r="AV113" s="951"/>
      <c r="AW113" s="887">
        <f>AW112+AX112+AY112+AZ112</f>
        <v>864</v>
      </c>
      <c r="AX113" s="888"/>
      <c r="AY113" s="888"/>
      <c r="AZ113" s="889"/>
      <c r="BA113" s="211">
        <f>SUM(U113:AZ113)</f>
        <v>5940</v>
      </c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</row>
    <row r="114" spans="1:78" s="6" customFormat="1" ht="15" customHeight="1" x14ac:dyDescent="0.25">
      <c r="B114" s="99"/>
      <c r="C114" s="99"/>
      <c r="D114" s="99"/>
      <c r="E114" s="99"/>
      <c r="F114" s="99"/>
      <c r="G114" s="143"/>
      <c r="H114" s="143"/>
      <c r="I114" s="143"/>
      <c r="J114" s="143"/>
      <c r="K114" s="143"/>
      <c r="L114" s="621"/>
      <c r="M114" s="622"/>
      <c r="N114" s="621"/>
      <c r="O114" s="621"/>
      <c r="P114" s="621"/>
      <c r="Q114" s="882" t="s">
        <v>126</v>
      </c>
      <c r="R114" s="882"/>
      <c r="S114" s="882"/>
      <c r="T114" s="882"/>
      <c r="U114" s="932">
        <v>612</v>
      </c>
      <c r="V114" s="905"/>
      <c r="W114" s="905"/>
      <c r="X114" s="906"/>
      <c r="Y114" s="933">
        <v>792</v>
      </c>
      <c r="Z114" s="905"/>
      <c r="AA114" s="905"/>
      <c r="AB114" s="906"/>
      <c r="AC114" s="904" t="s">
        <v>225</v>
      </c>
      <c r="AD114" s="905"/>
      <c r="AE114" s="905"/>
      <c r="AF114" s="906"/>
      <c r="AG114" s="901">
        <v>612</v>
      </c>
      <c r="AH114" s="902"/>
      <c r="AI114" s="902"/>
      <c r="AJ114" s="907"/>
      <c r="AK114" s="901">
        <v>396</v>
      </c>
      <c r="AL114" s="902"/>
      <c r="AM114" s="902"/>
      <c r="AN114" s="907"/>
      <c r="AO114" s="901">
        <v>576</v>
      </c>
      <c r="AP114" s="902"/>
      <c r="AQ114" s="902"/>
      <c r="AR114" s="903"/>
      <c r="AS114" s="926" t="s">
        <v>226</v>
      </c>
      <c r="AT114" s="839"/>
      <c r="AU114" s="839"/>
      <c r="AV114" s="834"/>
      <c r="AW114" s="925">
        <v>504</v>
      </c>
      <c r="AX114" s="839"/>
      <c r="AY114" s="839"/>
      <c r="AZ114" s="834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</row>
    <row r="115" spans="1:78" s="6" customFormat="1" ht="15" customHeight="1" x14ac:dyDescent="0.25">
      <c r="A115" s="623" t="s">
        <v>123</v>
      </c>
      <c r="B115" s="623"/>
      <c r="C115" s="623"/>
      <c r="D115" s="623"/>
      <c r="E115" s="623"/>
      <c r="F115" s="623"/>
      <c r="G115" s="623"/>
      <c r="H115" s="623"/>
      <c r="I115" s="623"/>
      <c r="J115" s="624"/>
      <c r="K115" s="642"/>
      <c r="L115" s="617"/>
      <c r="M115" s="617"/>
      <c r="N115" s="617"/>
      <c r="O115" s="617"/>
      <c r="P115" s="625"/>
      <c r="Q115" s="884" t="s">
        <v>127</v>
      </c>
      <c r="R115" s="884"/>
      <c r="S115" s="884"/>
      <c r="T115" s="884"/>
      <c r="U115" s="934"/>
      <c r="V115" s="934"/>
      <c r="W115" s="934"/>
      <c r="X115" s="935"/>
      <c r="Y115" s="936" t="s">
        <v>224</v>
      </c>
      <c r="Z115" s="934"/>
      <c r="AA115" s="934"/>
      <c r="AB115" s="935"/>
      <c r="AC115" s="917" t="s">
        <v>223</v>
      </c>
      <c r="AD115" s="918"/>
      <c r="AE115" s="918"/>
      <c r="AF115" s="919"/>
      <c r="AG115" s="838" t="s">
        <v>224</v>
      </c>
      <c r="AH115" s="839"/>
      <c r="AI115" s="839"/>
      <c r="AJ115" s="834"/>
      <c r="AK115" s="923" t="s">
        <v>223</v>
      </c>
      <c r="AL115" s="873"/>
      <c r="AM115" s="873"/>
      <c r="AN115" s="924"/>
      <c r="AO115" s="838" t="s">
        <v>224</v>
      </c>
      <c r="AP115" s="839"/>
      <c r="AQ115" s="839"/>
      <c r="AR115" s="834"/>
      <c r="AS115" s="838" t="s">
        <v>223</v>
      </c>
      <c r="AT115" s="839"/>
      <c r="AU115" s="839"/>
      <c r="AV115" s="834"/>
      <c r="AW115" s="838" t="s">
        <v>223</v>
      </c>
      <c r="AX115" s="839"/>
      <c r="AY115" s="839"/>
      <c r="AZ115" s="834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</row>
    <row r="116" spans="1:78" s="6" customFormat="1" ht="15" customHeight="1" x14ac:dyDescent="0.25">
      <c r="A116" s="654" t="s">
        <v>222</v>
      </c>
      <c r="B116" s="655"/>
      <c r="C116" s="655"/>
      <c r="D116" s="655"/>
      <c r="E116" s="655"/>
      <c r="F116" s="655"/>
      <c r="G116" s="655"/>
      <c r="H116" s="655"/>
      <c r="I116" s="655"/>
      <c r="J116" s="656"/>
      <c r="K116" s="643"/>
      <c r="L116" s="617"/>
      <c r="M116" s="617"/>
      <c r="N116" s="617"/>
      <c r="O116" s="617"/>
      <c r="P116" s="625"/>
      <c r="Q116" s="883" t="s">
        <v>128</v>
      </c>
      <c r="R116" s="883"/>
      <c r="S116" s="883"/>
      <c r="T116" s="883"/>
      <c r="U116" s="937"/>
      <c r="V116" s="937"/>
      <c r="W116" s="937"/>
      <c r="X116" s="938"/>
      <c r="Y116" s="939"/>
      <c r="Z116" s="937"/>
      <c r="AA116" s="937"/>
      <c r="AB116" s="938"/>
      <c r="AC116" s="918">
        <v>36</v>
      </c>
      <c r="AD116" s="873"/>
      <c r="AE116" s="873"/>
      <c r="AF116" s="924"/>
      <c r="AG116" s="835">
        <v>36</v>
      </c>
      <c r="AH116" s="836"/>
      <c r="AI116" s="836"/>
      <c r="AJ116" s="837"/>
      <c r="AK116" s="835">
        <v>36</v>
      </c>
      <c r="AL116" s="839"/>
      <c r="AM116" s="839"/>
      <c r="AN116" s="834"/>
      <c r="AO116" s="835">
        <v>36</v>
      </c>
      <c r="AP116" s="839"/>
      <c r="AQ116" s="839"/>
      <c r="AR116" s="834"/>
      <c r="AS116" s="835">
        <v>36</v>
      </c>
      <c r="AT116" s="839"/>
      <c r="AU116" s="839"/>
      <c r="AV116" s="834"/>
      <c r="AW116" s="838">
        <v>36</v>
      </c>
      <c r="AX116" s="839"/>
      <c r="AY116" s="839"/>
      <c r="AZ116" s="834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</row>
    <row r="117" spans="1:78" s="6" customFormat="1" ht="30" customHeight="1" x14ac:dyDescent="0.25">
      <c r="A117" s="863"/>
      <c r="B117" s="864"/>
      <c r="C117" s="864"/>
      <c r="D117" s="864"/>
      <c r="E117" s="864"/>
      <c r="F117" s="864"/>
      <c r="G117" s="864"/>
      <c r="H117" s="864"/>
      <c r="I117" s="864"/>
      <c r="J117" s="864"/>
      <c r="K117" s="864"/>
      <c r="L117" s="864"/>
      <c r="M117" s="864"/>
      <c r="N117" s="864"/>
      <c r="O117" s="864"/>
      <c r="P117" s="101"/>
      <c r="Q117" s="885" t="s">
        <v>130</v>
      </c>
      <c r="R117" s="886"/>
      <c r="S117" s="886"/>
      <c r="T117" s="886"/>
      <c r="U117" s="920"/>
      <c r="V117" s="921"/>
      <c r="W117" s="921"/>
      <c r="X117" s="922"/>
      <c r="Y117" s="920"/>
      <c r="Z117" s="921"/>
      <c r="AA117" s="921"/>
      <c r="AB117" s="922"/>
      <c r="AC117" s="871">
        <v>72</v>
      </c>
      <c r="AD117" s="872"/>
      <c r="AE117" s="872"/>
      <c r="AF117" s="873"/>
      <c r="AG117" s="835">
        <v>180</v>
      </c>
      <c r="AH117" s="836"/>
      <c r="AI117" s="836"/>
      <c r="AJ117" s="837"/>
      <c r="AK117" s="874">
        <v>144</v>
      </c>
      <c r="AL117" s="833"/>
      <c r="AM117" s="833"/>
      <c r="AN117" s="834"/>
      <c r="AO117" s="874">
        <v>180</v>
      </c>
      <c r="AP117" s="833"/>
      <c r="AQ117" s="833"/>
      <c r="AR117" s="834"/>
      <c r="AS117" s="874">
        <v>144</v>
      </c>
      <c r="AT117" s="833"/>
      <c r="AU117" s="833"/>
      <c r="AV117" s="834"/>
      <c r="AW117" s="874">
        <v>72</v>
      </c>
      <c r="AX117" s="833"/>
      <c r="AY117" s="833"/>
      <c r="AZ117" s="834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</row>
    <row r="118" spans="1:78" s="6" customFormat="1" ht="30" customHeight="1" x14ac:dyDescent="0.25">
      <c r="A118" s="144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01"/>
      <c r="Q118" s="914" t="s">
        <v>131</v>
      </c>
      <c r="R118" s="915"/>
      <c r="S118" s="915"/>
      <c r="T118" s="952"/>
      <c r="U118" s="920"/>
      <c r="V118" s="921"/>
      <c r="W118" s="921"/>
      <c r="X118" s="922"/>
      <c r="Y118" s="920"/>
      <c r="Z118" s="921"/>
      <c r="AA118" s="921"/>
      <c r="AB118" s="922"/>
      <c r="AC118" s="840"/>
      <c r="AD118" s="841"/>
      <c r="AE118" s="841"/>
      <c r="AF118" s="842"/>
      <c r="AG118" s="838"/>
      <c r="AH118" s="833"/>
      <c r="AI118" s="839"/>
      <c r="AJ118" s="100"/>
      <c r="AK118" s="832"/>
      <c r="AL118" s="833"/>
      <c r="AM118" s="833"/>
      <c r="AN118" s="834"/>
      <c r="AO118" s="832"/>
      <c r="AP118" s="833"/>
      <c r="AQ118" s="833"/>
      <c r="AR118" s="834"/>
      <c r="AS118" s="832"/>
      <c r="AT118" s="833"/>
      <c r="AU118" s="833"/>
      <c r="AV118" s="834"/>
      <c r="AW118" s="832" t="s">
        <v>129</v>
      </c>
      <c r="AX118" s="833"/>
      <c r="AY118" s="833"/>
      <c r="AZ118" s="834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</row>
    <row r="119" spans="1:78" s="6" customFormat="1" ht="30" customHeight="1" x14ac:dyDescent="0.25">
      <c r="A119" s="861"/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102"/>
      <c r="Q119" s="914" t="s">
        <v>132</v>
      </c>
      <c r="R119" s="915"/>
      <c r="S119" s="915"/>
      <c r="T119" s="916"/>
      <c r="U119" s="946" t="s">
        <v>227</v>
      </c>
      <c r="V119" s="947"/>
      <c r="W119" s="947"/>
      <c r="X119" s="948"/>
      <c r="Y119" s="946" t="s">
        <v>172</v>
      </c>
      <c r="Z119" s="947"/>
      <c r="AA119" s="947"/>
      <c r="AB119" s="948"/>
      <c r="AC119" s="832" t="s">
        <v>173</v>
      </c>
      <c r="AD119" s="833"/>
      <c r="AE119" s="833"/>
      <c r="AF119" s="834"/>
      <c r="AG119" s="832" t="s">
        <v>133</v>
      </c>
      <c r="AH119" s="833"/>
      <c r="AI119" s="833"/>
      <c r="AJ119" s="834"/>
      <c r="AK119" s="832" t="s">
        <v>228</v>
      </c>
      <c r="AL119" s="833"/>
      <c r="AM119" s="833"/>
      <c r="AN119" s="834"/>
      <c r="AO119" s="832" t="s">
        <v>229</v>
      </c>
      <c r="AP119" s="833"/>
      <c r="AQ119" s="833"/>
      <c r="AR119" s="834"/>
      <c r="AS119" s="832" t="s">
        <v>230</v>
      </c>
      <c r="AT119" s="833"/>
      <c r="AU119" s="833"/>
      <c r="AV119" s="834"/>
      <c r="AW119" s="875" t="s">
        <v>133</v>
      </c>
      <c r="AX119" s="833"/>
      <c r="AY119" s="833"/>
      <c r="AZ119" s="834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</row>
    <row r="120" spans="1:78" s="6" customFormat="1" ht="15.75" x14ac:dyDescent="0.25">
      <c r="A120" s="146"/>
      <c r="B120" s="879"/>
      <c r="C120" s="879"/>
      <c r="D120" s="879"/>
      <c r="E120" s="158"/>
      <c r="F120" s="158"/>
      <c r="G120" s="147"/>
      <c r="H120" s="147"/>
      <c r="I120" s="147"/>
      <c r="J120" s="147"/>
      <c r="K120" s="147"/>
      <c r="L120" s="147"/>
      <c r="M120" s="147"/>
      <c r="N120" s="147"/>
      <c r="O120" s="147"/>
      <c r="Q120" s="943" t="s">
        <v>134</v>
      </c>
      <c r="R120" s="944"/>
      <c r="S120" s="944"/>
      <c r="T120" s="945"/>
      <c r="U120" s="927">
        <v>108</v>
      </c>
      <c r="V120" s="928"/>
      <c r="W120" s="928"/>
      <c r="X120" s="928"/>
      <c r="Y120" s="928"/>
      <c r="Z120" s="928"/>
      <c r="AA120" s="928"/>
      <c r="AB120" s="928"/>
      <c r="AC120" s="928"/>
      <c r="AD120" s="928"/>
      <c r="AE120" s="928"/>
      <c r="AF120" s="928"/>
      <c r="AG120" s="928"/>
      <c r="AH120" s="928"/>
      <c r="AI120" s="928"/>
      <c r="AJ120" s="928"/>
      <c r="AK120" s="928"/>
      <c r="AL120" s="928"/>
      <c r="AM120" s="928"/>
      <c r="AN120" s="928"/>
      <c r="AO120" s="928"/>
      <c r="AP120" s="928"/>
      <c r="AQ120" s="928"/>
      <c r="AR120" s="928"/>
      <c r="AS120" s="928"/>
      <c r="AT120" s="928"/>
      <c r="AU120" s="928"/>
      <c r="AV120" s="928"/>
      <c r="AW120" s="928"/>
      <c r="AX120" s="928"/>
      <c r="AY120" s="928"/>
      <c r="AZ120" s="929"/>
      <c r="BA120" s="98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</row>
    <row r="121" spans="1:78" x14ac:dyDescent="0.2">
      <c r="A121" s="148"/>
      <c r="B121" s="860"/>
      <c r="C121" s="860"/>
      <c r="D121" s="860"/>
      <c r="E121" s="157"/>
      <c r="F121" s="157"/>
      <c r="G121" s="149"/>
      <c r="H121" s="149"/>
      <c r="I121" s="149"/>
      <c r="J121" s="149"/>
      <c r="K121" s="149"/>
      <c r="L121" s="149"/>
      <c r="M121" s="149"/>
      <c r="N121" s="149"/>
      <c r="O121" s="149"/>
      <c r="AC121" s="103"/>
      <c r="AD121" s="103"/>
      <c r="AE121" s="103"/>
      <c r="AF121" s="103"/>
      <c r="AG121" s="103"/>
      <c r="AH121" s="103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</row>
    <row r="122" spans="1:78" x14ac:dyDescent="0.2">
      <c r="A122" s="150"/>
      <c r="B122" s="860"/>
      <c r="C122" s="860"/>
      <c r="D122" s="860"/>
      <c r="E122" s="157"/>
      <c r="F122" s="157"/>
      <c r="G122" s="149"/>
      <c r="H122" s="149"/>
      <c r="I122" s="149"/>
      <c r="J122" s="149"/>
      <c r="K122" s="149"/>
      <c r="L122" s="149"/>
      <c r="M122" s="149"/>
      <c r="N122" s="149"/>
      <c r="O122" s="149"/>
      <c r="AC122" s="105"/>
      <c r="AD122" s="105"/>
      <c r="AE122" s="105"/>
      <c r="AF122" s="105"/>
      <c r="AG122" s="105"/>
      <c r="AH122" s="105"/>
    </row>
    <row r="123" spans="1:78" ht="15.75" x14ac:dyDescent="0.25">
      <c r="A123" s="151"/>
      <c r="B123" s="860"/>
      <c r="C123" s="860"/>
      <c r="D123" s="860"/>
      <c r="E123" s="157"/>
      <c r="F123" s="157"/>
      <c r="G123" s="149"/>
      <c r="H123" s="149"/>
      <c r="I123" s="149"/>
      <c r="J123" s="149"/>
      <c r="K123" s="149"/>
      <c r="L123" s="149"/>
      <c r="M123" s="149"/>
      <c r="N123" s="149"/>
      <c r="O123" s="149"/>
      <c r="Q123" s="866"/>
      <c r="R123" s="866"/>
      <c r="S123" s="866"/>
      <c r="T123" s="106"/>
      <c r="U123" s="159"/>
      <c r="V123" s="159"/>
      <c r="W123" s="159"/>
      <c r="X123" s="159"/>
      <c r="Y123" s="159"/>
      <c r="Z123" s="159"/>
      <c r="AA123" s="159"/>
      <c r="AB123" s="159"/>
      <c r="AC123" s="868"/>
      <c r="AD123" s="868"/>
      <c r="AE123" s="868"/>
      <c r="AF123" s="868"/>
      <c r="AG123" s="868"/>
      <c r="AH123" s="868"/>
      <c r="AI123" s="866"/>
      <c r="AJ123" s="866"/>
      <c r="AK123" s="866"/>
      <c r="AL123" s="866"/>
      <c r="AM123" s="866"/>
      <c r="AN123" s="866"/>
      <c r="AO123" s="866"/>
      <c r="AP123" s="866"/>
      <c r="AQ123" s="106"/>
      <c r="AR123" s="106"/>
      <c r="AS123" s="870"/>
      <c r="AT123" s="870"/>
      <c r="AU123" s="107"/>
      <c r="AV123" s="870"/>
      <c r="AW123" s="870"/>
      <c r="AX123" s="870"/>
      <c r="AY123" s="870"/>
      <c r="AZ123" s="870"/>
      <c r="BA123" s="870"/>
      <c r="BB123" s="870"/>
      <c r="BC123" s="867"/>
      <c r="BD123" s="867"/>
      <c r="BE123" s="867"/>
      <c r="BF123" s="869"/>
      <c r="BG123" s="869"/>
      <c r="BH123" s="869"/>
      <c r="BI123" s="865"/>
      <c r="BJ123" s="865"/>
      <c r="BK123" s="865"/>
      <c r="BL123" s="865"/>
      <c r="BM123" s="865"/>
      <c r="BN123" s="865"/>
      <c r="BO123" s="865"/>
      <c r="BP123" s="865"/>
      <c r="BQ123" s="865"/>
      <c r="BR123" s="865"/>
      <c r="BS123" s="865"/>
      <c r="BT123" s="865"/>
      <c r="BU123" s="867"/>
      <c r="BV123" s="867"/>
      <c r="BW123" s="867"/>
      <c r="BX123" s="865"/>
      <c r="BY123" s="865"/>
      <c r="BZ123" s="865"/>
    </row>
    <row r="124" spans="1:78" x14ac:dyDescent="0.2">
      <c r="A124" s="152"/>
      <c r="B124" s="860"/>
      <c r="C124" s="860"/>
      <c r="D124" s="860"/>
      <c r="E124" s="157"/>
      <c r="F124" s="157"/>
      <c r="G124" s="149"/>
      <c r="H124" s="149"/>
      <c r="I124" s="149"/>
      <c r="J124" s="149"/>
      <c r="K124" s="149"/>
      <c r="L124" s="149"/>
      <c r="M124" s="149"/>
      <c r="N124" s="149"/>
      <c r="O124" s="149"/>
      <c r="AC124" s="105"/>
      <c r="AD124" s="105"/>
      <c r="AE124" s="105"/>
      <c r="AF124" s="105"/>
      <c r="AG124" s="105"/>
      <c r="AH124" s="105"/>
    </row>
    <row r="125" spans="1:78" x14ac:dyDescent="0.2">
      <c r="A125" s="148"/>
      <c r="B125" s="860"/>
      <c r="C125" s="860"/>
      <c r="D125" s="860"/>
      <c r="E125" s="157"/>
      <c r="F125" s="157"/>
      <c r="G125" s="149"/>
      <c r="H125" s="149"/>
      <c r="I125" s="149"/>
      <c r="J125" s="149"/>
      <c r="K125" s="149"/>
      <c r="L125" s="149"/>
      <c r="M125" s="149"/>
      <c r="N125" s="149"/>
      <c r="O125" s="149"/>
      <c r="AC125" s="105"/>
      <c r="AD125" s="105"/>
      <c r="AE125" s="105"/>
      <c r="AF125" s="105"/>
      <c r="AG125" s="105"/>
      <c r="AH125" s="105"/>
    </row>
    <row r="126" spans="1:78" x14ac:dyDescent="0.2">
      <c r="A126" s="148"/>
      <c r="B126" s="860"/>
      <c r="C126" s="860"/>
      <c r="D126" s="860"/>
      <c r="E126" s="157"/>
      <c r="F126" s="157"/>
      <c r="G126" s="149"/>
      <c r="H126" s="149"/>
      <c r="I126" s="149"/>
      <c r="J126" s="149"/>
      <c r="K126" s="149"/>
      <c r="L126" s="149"/>
      <c r="M126" s="149"/>
      <c r="N126" s="149"/>
      <c r="O126" s="149"/>
      <c r="AC126" s="105"/>
      <c r="AD126" s="105"/>
      <c r="AE126" s="105"/>
      <c r="AF126" s="105"/>
      <c r="AG126" s="105"/>
      <c r="AH126" s="105"/>
    </row>
    <row r="127" spans="1:78" x14ac:dyDescent="0.2">
      <c r="A127" s="153"/>
      <c r="B127" s="149"/>
      <c r="C127" s="149"/>
      <c r="D127" s="149"/>
      <c r="E127" s="157"/>
      <c r="F127" s="157"/>
      <c r="G127" s="149"/>
      <c r="H127" s="149"/>
      <c r="I127" s="149"/>
      <c r="J127" s="149"/>
      <c r="K127" s="149"/>
      <c r="L127" s="149"/>
      <c r="M127" s="149"/>
      <c r="N127" s="149"/>
      <c r="O127" s="149"/>
      <c r="AC127" s="105"/>
      <c r="AD127" s="105"/>
      <c r="AE127" s="105"/>
      <c r="AF127" s="105"/>
      <c r="AG127" s="105"/>
      <c r="AH127" s="105"/>
    </row>
    <row r="128" spans="1:78" x14ac:dyDescent="0.2">
      <c r="A128" s="153"/>
      <c r="B128" s="149"/>
      <c r="C128" s="149"/>
      <c r="D128" s="149"/>
      <c r="E128" s="157"/>
      <c r="F128" s="157"/>
      <c r="G128" s="149"/>
      <c r="H128" s="149"/>
      <c r="I128" s="149"/>
      <c r="J128" s="149"/>
      <c r="K128" s="149"/>
      <c r="L128" s="149"/>
      <c r="M128" s="149"/>
      <c r="N128" s="149"/>
      <c r="O128" s="149"/>
      <c r="AC128" s="105"/>
      <c r="AD128" s="105"/>
      <c r="AE128" s="105"/>
      <c r="AF128" s="105"/>
      <c r="AG128" s="105"/>
      <c r="AH128" s="105"/>
    </row>
    <row r="129" spans="1:34" x14ac:dyDescent="0.2">
      <c r="A129" s="153"/>
      <c r="B129" s="149"/>
      <c r="C129" s="149"/>
      <c r="D129" s="149"/>
      <c r="E129" s="157"/>
      <c r="F129" s="157"/>
      <c r="G129" s="149"/>
      <c r="H129" s="149"/>
      <c r="I129" s="149"/>
      <c r="J129" s="149"/>
      <c r="K129" s="149"/>
      <c r="L129" s="149"/>
      <c r="M129" s="149"/>
      <c r="N129" s="149"/>
      <c r="O129" s="149"/>
      <c r="AC129" s="105"/>
      <c r="AD129" s="105"/>
      <c r="AE129" s="105"/>
      <c r="AF129" s="105"/>
      <c r="AG129" s="105"/>
      <c r="AH129" s="105"/>
    </row>
    <row r="130" spans="1:34" x14ac:dyDescent="0.2">
      <c r="A130" s="153"/>
      <c r="B130" s="149"/>
      <c r="C130" s="149"/>
      <c r="D130" s="149"/>
      <c r="E130" s="157"/>
      <c r="F130" s="157"/>
      <c r="G130" s="149"/>
      <c r="H130" s="149"/>
      <c r="I130" s="149"/>
      <c r="J130" s="149"/>
      <c r="K130" s="149"/>
      <c r="L130" s="149"/>
      <c r="M130" s="149"/>
      <c r="N130" s="149"/>
      <c r="O130" s="149"/>
      <c r="AC130" s="105"/>
      <c r="AD130" s="105"/>
      <c r="AE130" s="105"/>
      <c r="AF130" s="105"/>
      <c r="AG130" s="105"/>
      <c r="AH130" s="105"/>
    </row>
    <row r="131" spans="1:34" x14ac:dyDescent="0.2">
      <c r="A131" s="153"/>
      <c r="B131" s="149"/>
      <c r="C131" s="149"/>
      <c r="D131" s="149"/>
      <c r="E131" s="157"/>
      <c r="F131" s="157"/>
      <c r="G131" s="149"/>
      <c r="H131" s="149"/>
      <c r="I131" s="149"/>
      <c r="J131" s="149"/>
      <c r="K131" s="149"/>
      <c r="L131" s="149"/>
      <c r="M131" s="149"/>
      <c r="N131" s="149"/>
      <c r="O131" s="149"/>
      <c r="AC131" s="105"/>
      <c r="AD131" s="105"/>
      <c r="AE131" s="105"/>
      <c r="AF131" s="105"/>
      <c r="AG131" s="105"/>
      <c r="AH131" s="105"/>
    </row>
    <row r="132" spans="1:34" x14ac:dyDescent="0.2">
      <c r="A132" s="153"/>
      <c r="B132" s="149"/>
      <c r="C132" s="149"/>
      <c r="D132" s="149"/>
      <c r="E132" s="157"/>
      <c r="F132" s="157"/>
      <c r="G132" s="149"/>
      <c r="H132" s="149"/>
      <c r="I132" s="149"/>
      <c r="J132" s="149"/>
      <c r="K132" s="149"/>
      <c r="L132" s="149"/>
      <c r="M132" s="149"/>
      <c r="N132" s="149"/>
      <c r="O132" s="149"/>
      <c r="AC132" s="105"/>
      <c r="AD132" s="105"/>
      <c r="AE132" s="105"/>
      <c r="AF132" s="105"/>
      <c r="AG132" s="105"/>
      <c r="AH132" s="105"/>
    </row>
    <row r="133" spans="1:34" ht="15" x14ac:dyDescent="0.25">
      <c r="A133" s="155"/>
      <c r="B133" s="647"/>
      <c r="C133" s="155"/>
      <c r="D133" s="149"/>
      <c r="E133" s="157"/>
      <c r="F133" s="157"/>
      <c r="G133" s="149"/>
      <c r="H133" s="149"/>
      <c r="I133" s="149"/>
      <c r="J133" s="149"/>
      <c r="K133" s="149"/>
      <c r="L133" s="149"/>
      <c r="M133" s="149"/>
      <c r="N133" s="149"/>
      <c r="O133" s="149"/>
      <c r="AC133" s="105"/>
      <c r="AD133" s="105"/>
      <c r="AE133" s="105"/>
      <c r="AF133" s="105"/>
      <c r="AG133" s="105"/>
      <c r="AH133" s="105"/>
    </row>
    <row r="134" spans="1:34" ht="15" x14ac:dyDescent="0.25">
      <c r="A134" s="155"/>
      <c r="B134" s="647"/>
      <c r="C134" s="155"/>
      <c r="D134" s="149"/>
      <c r="E134" s="157"/>
      <c r="F134" s="157"/>
      <c r="G134" s="149"/>
      <c r="H134" s="149"/>
      <c r="I134" s="149"/>
      <c r="J134" s="149"/>
      <c r="K134" s="149"/>
      <c r="L134" s="149"/>
      <c r="M134" s="149"/>
      <c r="N134" s="149"/>
      <c r="O134" s="149"/>
      <c r="AC134" s="105"/>
      <c r="AD134" s="105"/>
      <c r="AE134" s="105"/>
      <c r="AF134" s="105"/>
      <c r="AG134" s="105"/>
      <c r="AH134" s="105"/>
    </row>
    <row r="135" spans="1:34" ht="15" x14ac:dyDescent="0.25">
      <c r="A135" s="155"/>
      <c r="B135" s="647"/>
      <c r="C135" s="155"/>
      <c r="D135" s="149"/>
      <c r="E135" s="157"/>
      <c r="F135" s="157"/>
      <c r="G135" s="149"/>
      <c r="H135" s="149"/>
      <c r="I135" s="149"/>
      <c r="J135" s="149"/>
      <c r="K135" s="149"/>
      <c r="L135" s="149"/>
      <c r="M135" s="149"/>
      <c r="N135" s="149"/>
      <c r="O135" s="149"/>
      <c r="AC135" s="105"/>
      <c r="AD135" s="105"/>
      <c r="AE135" s="105"/>
      <c r="AF135" s="105"/>
      <c r="AG135" s="105"/>
      <c r="AH135" s="105"/>
    </row>
    <row r="136" spans="1:34" ht="15" x14ac:dyDescent="0.25">
      <c r="A136" s="155"/>
      <c r="B136" s="647"/>
      <c r="C136" s="154"/>
      <c r="D136" s="859"/>
      <c r="E136" s="859"/>
      <c r="F136" s="859"/>
      <c r="G136" s="859"/>
      <c r="H136" s="859"/>
      <c r="I136" s="149"/>
      <c r="J136" s="149"/>
      <c r="K136" s="149"/>
      <c r="L136" s="149"/>
      <c r="M136" s="149"/>
      <c r="N136" s="149"/>
      <c r="O136" s="149"/>
      <c r="AC136" s="105"/>
      <c r="AD136" s="105"/>
      <c r="AE136" s="105"/>
      <c r="AF136" s="105"/>
      <c r="AG136" s="105"/>
      <c r="AH136" s="105"/>
    </row>
    <row r="137" spans="1:34" ht="15" x14ac:dyDescent="0.25">
      <c r="A137" s="155"/>
      <c r="B137" s="647"/>
      <c r="C137" s="154"/>
      <c r="D137" s="859"/>
      <c r="E137" s="859"/>
      <c r="F137" s="859"/>
      <c r="G137" s="859"/>
      <c r="H137" s="859"/>
      <c r="I137" s="149"/>
      <c r="J137" s="149"/>
      <c r="K137" s="149"/>
      <c r="L137" s="149"/>
      <c r="M137" s="149"/>
      <c r="N137" s="149"/>
      <c r="O137" s="149"/>
      <c r="AC137" s="105"/>
      <c r="AD137" s="105"/>
      <c r="AE137" s="105"/>
      <c r="AF137" s="105"/>
      <c r="AG137" s="105"/>
      <c r="AH137" s="105"/>
    </row>
    <row r="138" spans="1:34" ht="15" x14ac:dyDescent="0.25">
      <c r="A138" s="155"/>
      <c r="B138" s="647"/>
      <c r="C138" s="154"/>
      <c r="D138" s="859"/>
      <c r="E138" s="859"/>
      <c r="F138" s="859"/>
      <c r="G138" s="859"/>
      <c r="H138" s="859"/>
      <c r="I138" s="149"/>
      <c r="J138" s="149"/>
      <c r="K138" s="149"/>
      <c r="L138" s="149"/>
      <c r="M138" s="149"/>
      <c r="N138" s="149"/>
      <c r="O138" s="149"/>
      <c r="AC138" s="105"/>
      <c r="AD138" s="105"/>
      <c r="AE138" s="105"/>
      <c r="AF138" s="105"/>
      <c r="AG138" s="105"/>
      <c r="AH138" s="105"/>
    </row>
    <row r="139" spans="1:34" ht="15" x14ac:dyDescent="0.25">
      <c r="A139" s="155"/>
      <c r="B139" s="647"/>
      <c r="C139" s="154"/>
      <c r="D139" s="858"/>
      <c r="E139" s="858"/>
      <c r="F139" s="858"/>
      <c r="G139" s="858"/>
      <c r="H139" s="858"/>
      <c r="I139" s="149"/>
      <c r="J139" s="149"/>
      <c r="K139" s="149"/>
      <c r="L139" s="149"/>
      <c r="M139" s="149"/>
      <c r="N139" s="149"/>
      <c r="O139" s="149"/>
      <c r="AC139" s="105"/>
      <c r="AD139" s="105"/>
      <c r="AE139" s="105"/>
      <c r="AF139" s="105"/>
      <c r="AG139" s="105"/>
      <c r="AH139" s="105"/>
    </row>
    <row r="140" spans="1:34" ht="15" x14ac:dyDescent="0.25">
      <c r="A140" s="155"/>
      <c r="B140" s="647"/>
      <c r="C140" s="154"/>
      <c r="D140" s="858"/>
      <c r="E140" s="858"/>
      <c r="F140" s="858"/>
      <c r="G140" s="858"/>
      <c r="H140" s="858"/>
      <c r="I140" s="149"/>
      <c r="J140" s="149"/>
      <c r="K140" s="149"/>
      <c r="L140" s="149"/>
      <c r="M140" s="149"/>
      <c r="N140" s="149"/>
      <c r="O140" s="149"/>
      <c r="AC140" s="105"/>
      <c r="AD140" s="105"/>
      <c r="AE140" s="105"/>
      <c r="AF140" s="105"/>
      <c r="AG140" s="105"/>
      <c r="AH140" s="105"/>
    </row>
    <row r="141" spans="1:34" ht="15" x14ac:dyDescent="0.25">
      <c r="A141" s="155"/>
      <c r="B141" s="647"/>
      <c r="C141" s="155"/>
      <c r="D141" s="155"/>
      <c r="E141" s="155"/>
      <c r="F141" s="155"/>
      <c r="G141" s="155"/>
      <c r="H141" s="155"/>
      <c r="I141" s="149"/>
      <c r="J141" s="149"/>
      <c r="K141" s="149"/>
      <c r="L141" s="149"/>
      <c r="M141" s="149"/>
      <c r="N141" s="149"/>
      <c r="O141" s="149"/>
      <c r="AC141" s="105"/>
      <c r="AD141" s="105"/>
      <c r="AE141" s="105"/>
      <c r="AF141" s="105"/>
      <c r="AG141" s="105"/>
      <c r="AH141" s="105"/>
    </row>
    <row r="142" spans="1:34" ht="15" x14ac:dyDescent="0.25">
      <c r="A142" s="155"/>
      <c r="B142" s="647"/>
      <c r="C142" s="155"/>
      <c r="D142" s="149"/>
      <c r="E142" s="157"/>
      <c r="F142" s="157"/>
      <c r="G142" s="149"/>
      <c r="H142" s="149"/>
      <c r="I142" s="149"/>
      <c r="J142" s="149"/>
      <c r="K142" s="149"/>
      <c r="L142" s="149"/>
      <c r="M142" s="149"/>
      <c r="N142" s="149"/>
      <c r="O142" s="149"/>
      <c r="AC142" s="105"/>
      <c r="AD142" s="105"/>
      <c r="AE142" s="105"/>
      <c r="AF142" s="105"/>
      <c r="AG142" s="105"/>
      <c r="AH142" s="105"/>
    </row>
    <row r="143" spans="1:34" ht="15" x14ac:dyDescent="0.25">
      <c r="A143" s="155"/>
      <c r="B143" s="647"/>
      <c r="C143" s="155"/>
      <c r="D143" s="149"/>
      <c r="E143" s="157"/>
      <c r="F143" s="157"/>
      <c r="G143" s="149"/>
      <c r="H143" s="149"/>
      <c r="I143" s="149"/>
      <c r="J143" s="149"/>
      <c r="K143" s="149"/>
      <c r="L143" s="149"/>
      <c r="M143" s="149"/>
      <c r="N143" s="149"/>
      <c r="O143" s="149"/>
      <c r="AC143" s="105"/>
      <c r="AD143" s="105"/>
      <c r="AE143" s="105"/>
      <c r="AF143" s="105"/>
      <c r="AG143" s="105"/>
      <c r="AH143" s="105"/>
    </row>
    <row r="144" spans="1:34" ht="15" x14ac:dyDescent="0.25">
      <c r="A144" s="155"/>
      <c r="B144" s="647"/>
      <c r="C144" s="155"/>
      <c r="D144" s="149"/>
      <c r="E144" s="157"/>
      <c r="F144" s="157"/>
      <c r="G144" s="149"/>
      <c r="H144" s="149"/>
      <c r="I144" s="149"/>
      <c r="J144" s="149"/>
      <c r="K144" s="149"/>
      <c r="L144" s="149"/>
      <c r="M144" s="149"/>
      <c r="N144" s="149"/>
      <c r="O144" s="149"/>
      <c r="AC144" s="105"/>
      <c r="AD144" s="105"/>
      <c r="AE144" s="105"/>
      <c r="AF144" s="105"/>
      <c r="AG144" s="105"/>
      <c r="AH144" s="105"/>
    </row>
    <row r="145" spans="1:34" ht="15" x14ac:dyDescent="0.25">
      <c r="A145" s="155"/>
      <c r="B145" s="647"/>
      <c r="C145" s="155"/>
      <c r="D145" s="149"/>
      <c r="E145" s="157"/>
      <c r="F145" s="157"/>
      <c r="G145" s="149"/>
      <c r="H145" s="149"/>
      <c r="I145" s="149"/>
      <c r="J145" s="149"/>
      <c r="K145" s="149"/>
      <c r="L145" s="149"/>
      <c r="M145" s="149"/>
      <c r="N145" s="149"/>
      <c r="O145" s="149"/>
      <c r="AC145" s="105"/>
      <c r="AD145" s="105"/>
      <c r="AE145" s="105"/>
      <c r="AF145" s="105"/>
      <c r="AG145" s="105"/>
      <c r="AH145" s="105"/>
    </row>
    <row r="146" spans="1:34" ht="15" x14ac:dyDescent="0.25">
      <c r="A146" s="155"/>
      <c r="B146" s="647"/>
      <c r="C146" s="155"/>
      <c r="D146" s="149"/>
      <c r="E146" s="157"/>
      <c r="F146" s="157"/>
      <c r="G146" s="149"/>
      <c r="H146" s="149"/>
      <c r="I146" s="149"/>
      <c r="J146" s="149"/>
      <c r="K146" s="149"/>
      <c r="L146" s="149"/>
      <c r="M146" s="149"/>
      <c r="N146" s="149"/>
      <c r="O146" s="149"/>
      <c r="AC146" s="105"/>
      <c r="AD146" s="105"/>
      <c r="AE146" s="105"/>
      <c r="AF146" s="105"/>
      <c r="AG146" s="105"/>
      <c r="AH146" s="105"/>
    </row>
    <row r="147" spans="1:34" x14ac:dyDescent="0.2">
      <c r="A147" s="155"/>
      <c r="B147" s="155"/>
      <c r="C147" s="155"/>
      <c r="D147" s="149"/>
      <c r="E147" s="157"/>
      <c r="F147" s="157"/>
      <c r="G147" s="149"/>
      <c r="H147" s="149"/>
      <c r="I147" s="149"/>
      <c r="J147" s="149"/>
      <c r="K147" s="149"/>
      <c r="L147" s="149"/>
      <c r="M147" s="149"/>
      <c r="N147" s="149"/>
      <c r="O147" s="149"/>
      <c r="AC147" s="105"/>
      <c r="AD147" s="105"/>
      <c r="AE147" s="105"/>
      <c r="AF147" s="105"/>
      <c r="AG147" s="105"/>
      <c r="AH147" s="105"/>
    </row>
    <row r="148" spans="1:34" x14ac:dyDescent="0.2">
      <c r="A148" s="153"/>
      <c r="B148" s="149"/>
      <c r="C148" s="149"/>
      <c r="D148" s="149"/>
      <c r="E148" s="157"/>
      <c r="F148" s="157"/>
      <c r="G148" s="149"/>
      <c r="H148" s="149"/>
      <c r="I148" s="149"/>
      <c r="J148" s="149"/>
      <c r="K148" s="149"/>
      <c r="L148" s="149"/>
      <c r="M148" s="149"/>
      <c r="N148" s="149"/>
      <c r="O148" s="149"/>
      <c r="AC148" s="105"/>
      <c r="AD148" s="105"/>
      <c r="AE148" s="105"/>
      <c r="AF148" s="105"/>
      <c r="AG148" s="105"/>
      <c r="AH148" s="105"/>
    </row>
    <row r="149" spans="1:34" x14ac:dyDescent="0.2">
      <c r="AC149" s="105"/>
      <c r="AD149" s="105"/>
      <c r="AE149" s="105"/>
      <c r="AF149" s="105"/>
      <c r="AG149" s="105"/>
      <c r="AH149" s="105"/>
    </row>
    <row r="150" spans="1:34" x14ac:dyDescent="0.2">
      <c r="AC150" s="105"/>
      <c r="AD150" s="105"/>
      <c r="AE150" s="105"/>
      <c r="AF150" s="105"/>
      <c r="AG150" s="105"/>
      <c r="AH150" s="105"/>
    </row>
    <row r="151" spans="1:34" x14ac:dyDescent="0.2">
      <c r="AC151" s="105"/>
      <c r="AD151" s="105"/>
      <c r="AE151" s="105"/>
      <c r="AF151" s="105"/>
      <c r="AG151" s="105"/>
      <c r="AH151" s="105"/>
    </row>
    <row r="152" spans="1:34" x14ac:dyDescent="0.2">
      <c r="AC152" s="105"/>
      <c r="AD152" s="105"/>
      <c r="AE152" s="105"/>
      <c r="AF152" s="105"/>
      <c r="AG152" s="105"/>
      <c r="AH152" s="105"/>
    </row>
    <row r="153" spans="1:34" x14ac:dyDescent="0.2">
      <c r="AC153" s="105"/>
      <c r="AD153" s="105"/>
      <c r="AE153" s="105"/>
      <c r="AF153" s="105"/>
      <c r="AG153" s="105"/>
      <c r="AH153" s="105"/>
    </row>
    <row r="154" spans="1:34" x14ac:dyDescent="0.2">
      <c r="AC154" s="105"/>
      <c r="AD154" s="105"/>
      <c r="AE154" s="105"/>
      <c r="AF154" s="105"/>
      <c r="AG154" s="105"/>
      <c r="AH154" s="105"/>
    </row>
    <row r="155" spans="1:34" x14ac:dyDescent="0.2">
      <c r="AC155" s="105"/>
      <c r="AD155" s="105"/>
      <c r="AE155" s="105"/>
      <c r="AF155" s="105"/>
      <c r="AG155" s="105"/>
      <c r="AH155" s="105"/>
    </row>
    <row r="156" spans="1:34" x14ac:dyDescent="0.2">
      <c r="AC156" s="105"/>
      <c r="AD156" s="105"/>
      <c r="AE156" s="105"/>
      <c r="AF156" s="105"/>
      <c r="AG156" s="105"/>
      <c r="AH156" s="105"/>
    </row>
    <row r="157" spans="1:34" x14ac:dyDescent="0.2">
      <c r="AC157" s="105"/>
      <c r="AD157" s="105"/>
      <c r="AE157" s="105"/>
      <c r="AF157" s="105"/>
      <c r="AG157" s="105"/>
      <c r="AH157" s="105"/>
    </row>
    <row r="158" spans="1:34" x14ac:dyDescent="0.2">
      <c r="AC158" s="105"/>
      <c r="AD158" s="105"/>
      <c r="AE158" s="105"/>
      <c r="AF158" s="105"/>
      <c r="AG158" s="105"/>
      <c r="AH158" s="105"/>
    </row>
    <row r="159" spans="1:34" x14ac:dyDescent="0.2">
      <c r="AC159" s="105"/>
      <c r="AD159" s="105"/>
      <c r="AE159" s="105"/>
      <c r="AF159" s="105"/>
      <c r="AG159" s="105"/>
      <c r="AH159" s="105"/>
    </row>
    <row r="160" spans="1:34" x14ac:dyDescent="0.2">
      <c r="AC160" s="105"/>
      <c r="AD160" s="105"/>
      <c r="AE160" s="105"/>
      <c r="AF160" s="105"/>
      <c r="AG160" s="105"/>
      <c r="AH160" s="105"/>
    </row>
    <row r="161" spans="29:34" x14ac:dyDescent="0.2">
      <c r="AC161" s="105"/>
      <c r="AD161" s="105"/>
      <c r="AE161" s="105"/>
      <c r="AF161" s="105"/>
      <c r="AG161" s="105"/>
      <c r="AH161" s="105"/>
    </row>
    <row r="162" spans="29:34" x14ac:dyDescent="0.2">
      <c r="AC162" s="105"/>
      <c r="AD162" s="105"/>
      <c r="AE162" s="105"/>
      <c r="AF162" s="105"/>
      <c r="AG162" s="105"/>
      <c r="AH162" s="105"/>
    </row>
    <row r="163" spans="29:34" x14ac:dyDescent="0.2">
      <c r="AC163" s="105"/>
      <c r="AD163" s="105"/>
      <c r="AE163" s="105"/>
      <c r="AF163" s="105"/>
      <c r="AG163" s="105"/>
      <c r="AH163" s="105"/>
    </row>
    <row r="164" spans="29:34" x14ac:dyDescent="0.2">
      <c r="AC164" s="105"/>
      <c r="AD164" s="105"/>
      <c r="AE164" s="105"/>
      <c r="AF164" s="105"/>
      <c r="AG164" s="105"/>
      <c r="AH164" s="105"/>
    </row>
    <row r="165" spans="29:34" x14ac:dyDescent="0.2">
      <c r="AC165" s="105"/>
      <c r="AD165" s="105"/>
      <c r="AE165" s="105"/>
      <c r="AF165" s="105"/>
      <c r="AG165" s="105"/>
      <c r="AH165" s="105"/>
    </row>
    <row r="166" spans="29:34" x14ac:dyDescent="0.2">
      <c r="AC166" s="105"/>
      <c r="AD166" s="105"/>
      <c r="AE166" s="105"/>
      <c r="AF166" s="105"/>
      <c r="AG166" s="105"/>
      <c r="AH166" s="105"/>
    </row>
    <row r="167" spans="29:34" x14ac:dyDescent="0.2">
      <c r="AC167" s="105"/>
      <c r="AD167" s="105"/>
      <c r="AE167" s="105"/>
      <c r="AF167" s="105"/>
      <c r="AG167" s="105"/>
      <c r="AH167" s="105"/>
    </row>
    <row r="168" spans="29:34" x14ac:dyDescent="0.2">
      <c r="AC168" s="105"/>
      <c r="AD168" s="105"/>
      <c r="AE168" s="105"/>
      <c r="AF168" s="105"/>
      <c r="AG168" s="105"/>
      <c r="AH168" s="105"/>
    </row>
    <row r="169" spans="29:34" x14ac:dyDescent="0.2">
      <c r="AC169" s="105"/>
      <c r="AD169" s="105"/>
      <c r="AE169" s="105"/>
      <c r="AF169" s="105"/>
      <c r="AG169" s="105"/>
      <c r="AH169" s="105"/>
    </row>
    <row r="170" spans="29:34" x14ac:dyDescent="0.2">
      <c r="AC170" s="105"/>
      <c r="AD170" s="105"/>
      <c r="AE170" s="105"/>
      <c r="AF170" s="105"/>
      <c r="AG170" s="105"/>
      <c r="AH170" s="105"/>
    </row>
    <row r="171" spans="29:34" x14ac:dyDescent="0.2">
      <c r="AC171" s="105"/>
      <c r="AD171" s="105"/>
      <c r="AE171" s="105"/>
      <c r="AF171" s="105"/>
      <c r="AG171" s="105"/>
      <c r="AH171" s="105"/>
    </row>
    <row r="172" spans="29:34" x14ac:dyDescent="0.2">
      <c r="AC172" s="105"/>
      <c r="AD172" s="105"/>
      <c r="AE172" s="105"/>
      <c r="AF172" s="105"/>
      <c r="AG172" s="105"/>
      <c r="AH172" s="105"/>
    </row>
    <row r="173" spans="29:34" x14ac:dyDescent="0.2">
      <c r="AC173" s="105"/>
      <c r="AD173" s="105"/>
      <c r="AE173" s="105"/>
      <c r="AF173" s="105"/>
      <c r="AG173" s="105"/>
      <c r="AH173" s="105"/>
    </row>
    <row r="174" spans="29:34" x14ac:dyDescent="0.2">
      <c r="AC174" s="105"/>
      <c r="AD174" s="105"/>
      <c r="AE174" s="105"/>
      <c r="AF174" s="105"/>
      <c r="AG174" s="105"/>
      <c r="AH174" s="105"/>
    </row>
    <row r="175" spans="29:34" x14ac:dyDescent="0.2">
      <c r="AC175" s="105"/>
      <c r="AD175" s="105"/>
      <c r="AE175" s="105"/>
      <c r="AF175" s="105"/>
      <c r="AG175" s="105"/>
      <c r="AH175" s="105"/>
    </row>
    <row r="176" spans="29:34" x14ac:dyDescent="0.2">
      <c r="AC176" s="105"/>
      <c r="AD176" s="105"/>
      <c r="AE176" s="105"/>
      <c r="AF176" s="105"/>
      <c r="AG176" s="105"/>
      <c r="AH176" s="105"/>
    </row>
    <row r="177" spans="29:34" x14ac:dyDescent="0.2">
      <c r="AC177" s="105"/>
      <c r="AD177" s="105"/>
      <c r="AE177" s="105"/>
      <c r="AF177" s="105"/>
      <c r="AG177" s="105"/>
      <c r="AH177" s="105"/>
    </row>
    <row r="178" spans="29:34" x14ac:dyDescent="0.2">
      <c r="AC178" s="105"/>
      <c r="AD178" s="105"/>
      <c r="AE178" s="105"/>
      <c r="AF178" s="105"/>
      <c r="AG178" s="105"/>
      <c r="AH178" s="105"/>
    </row>
    <row r="179" spans="29:34" x14ac:dyDescent="0.2">
      <c r="AC179" s="105"/>
      <c r="AD179" s="105"/>
      <c r="AE179" s="105"/>
      <c r="AF179" s="105"/>
      <c r="AG179" s="105"/>
      <c r="AH179" s="105"/>
    </row>
    <row r="180" spans="29:34" x14ac:dyDescent="0.2">
      <c r="AC180" s="105"/>
      <c r="AD180" s="105"/>
      <c r="AE180" s="105"/>
      <c r="AF180" s="105"/>
      <c r="AG180" s="105"/>
      <c r="AH180" s="105"/>
    </row>
    <row r="181" spans="29:34" x14ac:dyDescent="0.2">
      <c r="AC181" s="105"/>
      <c r="AD181" s="105"/>
      <c r="AE181" s="105"/>
      <c r="AF181" s="105"/>
      <c r="AG181" s="105"/>
      <c r="AH181" s="105"/>
    </row>
    <row r="182" spans="29:34" x14ac:dyDescent="0.2">
      <c r="AC182" s="105"/>
      <c r="AD182" s="105"/>
      <c r="AE182" s="105"/>
      <c r="AF182" s="105"/>
      <c r="AG182" s="105"/>
      <c r="AH182" s="105"/>
    </row>
    <row r="183" spans="29:34" x14ac:dyDescent="0.2">
      <c r="AC183" s="105"/>
      <c r="AD183" s="105"/>
      <c r="AE183" s="105"/>
      <c r="AF183" s="105"/>
      <c r="AG183" s="105"/>
      <c r="AH183" s="105"/>
    </row>
    <row r="184" spans="29:34" x14ac:dyDescent="0.2">
      <c r="AC184" s="105"/>
      <c r="AD184" s="105"/>
      <c r="AE184" s="105"/>
      <c r="AF184" s="105"/>
      <c r="AG184" s="105"/>
      <c r="AH184" s="105"/>
    </row>
    <row r="185" spans="29:34" x14ac:dyDescent="0.2">
      <c r="AC185" s="105"/>
      <c r="AD185" s="105"/>
      <c r="AE185" s="105"/>
      <c r="AF185" s="105"/>
      <c r="AG185" s="105"/>
      <c r="AH185" s="105"/>
    </row>
    <row r="186" spans="29:34" x14ac:dyDescent="0.2">
      <c r="AC186" s="105"/>
      <c r="AD186" s="105"/>
      <c r="AE186" s="105"/>
      <c r="AF186" s="105"/>
      <c r="AG186" s="105"/>
      <c r="AH186" s="105"/>
    </row>
    <row r="187" spans="29:34" x14ac:dyDescent="0.2">
      <c r="AC187" s="105"/>
      <c r="AD187" s="105"/>
      <c r="AE187" s="105"/>
      <c r="AF187" s="105"/>
      <c r="AG187" s="105"/>
      <c r="AH187" s="105"/>
    </row>
    <row r="188" spans="29:34" x14ac:dyDescent="0.2">
      <c r="AC188" s="105"/>
      <c r="AD188" s="105"/>
      <c r="AE188" s="105"/>
      <c r="AF188" s="105"/>
      <c r="AG188" s="105"/>
      <c r="AH188" s="105"/>
    </row>
    <row r="189" spans="29:34" x14ac:dyDescent="0.2">
      <c r="AC189" s="105"/>
      <c r="AD189" s="105"/>
      <c r="AE189" s="105"/>
      <c r="AF189" s="105"/>
      <c r="AG189" s="105"/>
      <c r="AH189" s="105"/>
    </row>
    <row r="190" spans="29:34" x14ac:dyDescent="0.2">
      <c r="AC190" s="105"/>
      <c r="AD190" s="105"/>
      <c r="AE190" s="105"/>
      <c r="AF190" s="105"/>
      <c r="AG190" s="105"/>
      <c r="AH190" s="105"/>
    </row>
    <row r="191" spans="29:34" x14ac:dyDescent="0.2">
      <c r="AC191" s="105"/>
      <c r="AD191" s="105"/>
      <c r="AE191" s="105"/>
      <c r="AF191" s="105"/>
      <c r="AG191" s="105"/>
      <c r="AH191" s="105"/>
    </row>
    <row r="192" spans="29:34" x14ac:dyDescent="0.2">
      <c r="AC192" s="105"/>
      <c r="AD192" s="105"/>
      <c r="AE192" s="105"/>
      <c r="AF192" s="105"/>
      <c r="AG192" s="105"/>
      <c r="AH192" s="105"/>
    </row>
    <row r="193" spans="29:34" x14ac:dyDescent="0.2">
      <c r="AC193" s="105"/>
      <c r="AD193" s="105"/>
      <c r="AE193" s="105"/>
      <c r="AF193" s="105"/>
      <c r="AG193" s="105"/>
      <c r="AH193" s="105"/>
    </row>
    <row r="194" spans="29:34" x14ac:dyDescent="0.2">
      <c r="AC194" s="105"/>
      <c r="AD194" s="105"/>
      <c r="AE194" s="105"/>
      <c r="AF194" s="105"/>
      <c r="AG194" s="105"/>
      <c r="AH194" s="105"/>
    </row>
    <row r="195" spans="29:34" x14ac:dyDescent="0.2">
      <c r="AC195" s="105"/>
      <c r="AD195" s="105"/>
      <c r="AE195" s="105"/>
      <c r="AF195" s="105"/>
      <c r="AG195" s="105"/>
      <c r="AH195" s="105"/>
    </row>
    <row r="196" spans="29:34" x14ac:dyDescent="0.2">
      <c r="AC196" s="105"/>
      <c r="AD196" s="105"/>
      <c r="AE196" s="105"/>
      <c r="AF196" s="105"/>
      <c r="AG196" s="105"/>
      <c r="AH196" s="105"/>
    </row>
    <row r="197" spans="29:34" x14ac:dyDescent="0.2">
      <c r="AC197" s="105"/>
      <c r="AD197" s="105"/>
      <c r="AE197" s="105"/>
      <c r="AF197" s="105"/>
      <c r="AG197" s="105"/>
      <c r="AH197" s="105"/>
    </row>
    <row r="198" spans="29:34" x14ac:dyDescent="0.2">
      <c r="AC198" s="105"/>
      <c r="AD198" s="105"/>
      <c r="AE198" s="105"/>
      <c r="AF198" s="105"/>
      <c r="AG198" s="105"/>
      <c r="AH198" s="105"/>
    </row>
    <row r="199" spans="29:34" x14ac:dyDescent="0.2">
      <c r="AC199" s="105"/>
      <c r="AD199" s="105"/>
      <c r="AE199" s="105"/>
      <c r="AF199" s="105"/>
      <c r="AG199" s="105"/>
      <c r="AH199" s="105"/>
    </row>
    <row r="200" spans="29:34" x14ac:dyDescent="0.2">
      <c r="AC200" s="105"/>
      <c r="AD200" s="105"/>
      <c r="AE200" s="105"/>
      <c r="AF200" s="105"/>
      <c r="AG200" s="105"/>
      <c r="AH200" s="105"/>
    </row>
    <row r="201" spans="29:34" x14ac:dyDescent="0.2">
      <c r="AC201" s="105"/>
      <c r="AD201" s="105"/>
      <c r="AE201" s="105"/>
      <c r="AF201" s="105"/>
      <c r="AG201" s="105"/>
      <c r="AH201" s="105"/>
    </row>
    <row r="202" spans="29:34" x14ac:dyDescent="0.2">
      <c r="AC202" s="105"/>
      <c r="AD202" s="105"/>
      <c r="AE202" s="105"/>
      <c r="AF202" s="105"/>
      <c r="AG202" s="105"/>
      <c r="AH202" s="105"/>
    </row>
    <row r="203" spans="29:34" x14ac:dyDescent="0.2">
      <c r="AC203" s="105"/>
      <c r="AD203" s="105"/>
      <c r="AE203" s="105"/>
      <c r="AF203" s="105"/>
      <c r="AG203" s="105"/>
      <c r="AH203" s="105"/>
    </row>
    <row r="204" spans="29:34" x14ac:dyDescent="0.2">
      <c r="AC204" s="105"/>
      <c r="AD204" s="105"/>
      <c r="AE204" s="105"/>
      <c r="AF204" s="105"/>
      <c r="AG204" s="105"/>
      <c r="AH204" s="105"/>
    </row>
    <row r="205" spans="29:34" x14ac:dyDescent="0.2">
      <c r="AC205" s="105"/>
      <c r="AD205" s="105"/>
      <c r="AE205" s="105"/>
      <c r="AF205" s="105"/>
      <c r="AG205" s="105"/>
      <c r="AH205" s="105"/>
    </row>
    <row r="206" spans="29:34" x14ac:dyDescent="0.2">
      <c r="AC206" s="105"/>
      <c r="AD206" s="105"/>
      <c r="AE206" s="105"/>
      <c r="AF206" s="105"/>
      <c r="AG206" s="105"/>
      <c r="AH206" s="105"/>
    </row>
    <row r="207" spans="29:34" x14ac:dyDescent="0.2">
      <c r="AC207" s="105"/>
      <c r="AD207" s="105"/>
      <c r="AE207" s="105"/>
      <c r="AF207" s="105"/>
      <c r="AG207" s="105"/>
      <c r="AH207" s="105"/>
    </row>
    <row r="208" spans="29:34" x14ac:dyDescent="0.2">
      <c r="AC208" s="105"/>
      <c r="AD208" s="105"/>
      <c r="AE208" s="105"/>
      <c r="AF208" s="105"/>
      <c r="AG208" s="105"/>
      <c r="AH208" s="105"/>
    </row>
    <row r="209" spans="29:34" x14ac:dyDescent="0.2">
      <c r="AC209" s="105"/>
      <c r="AD209" s="105"/>
      <c r="AE209" s="105"/>
      <c r="AF209" s="105"/>
      <c r="AG209" s="105"/>
      <c r="AH209" s="105"/>
    </row>
    <row r="210" spans="29:34" x14ac:dyDescent="0.2">
      <c r="AC210" s="105"/>
      <c r="AD210" s="105"/>
      <c r="AE210" s="105"/>
      <c r="AF210" s="105"/>
      <c r="AG210" s="105"/>
      <c r="AH210" s="105"/>
    </row>
    <row r="211" spans="29:34" x14ac:dyDescent="0.2">
      <c r="AC211" s="105"/>
      <c r="AD211" s="105"/>
      <c r="AE211" s="105"/>
      <c r="AF211" s="105"/>
      <c r="AG211" s="105"/>
      <c r="AH211" s="105"/>
    </row>
    <row r="212" spans="29:34" x14ac:dyDescent="0.2">
      <c r="AC212" s="105"/>
      <c r="AD212" s="105"/>
      <c r="AE212" s="105"/>
      <c r="AF212" s="105"/>
      <c r="AG212" s="105"/>
      <c r="AH212" s="105"/>
    </row>
    <row r="213" spans="29:34" x14ac:dyDescent="0.2">
      <c r="AC213" s="105"/>
      <c r="AD213" s="105"/>
      <c r="AE213" s="105"/>
      <c r="AF213" s="105"/>
      <c r="AG213" s="105"/>
      <c r="AH213" s="105"/>
    </row>
    <row r="214" spans="29:34" x14ac:dyDescent="0.2">
      <c r="AC214" s="105"/>
      <c r="AD214" s="105"/>
      <c r="AE214" s="105"/>
      <c r="AF214" s="105"/>
      <c r="AG214" s="105"/>
      <c r="AH214" s="105"/>
    </row>
    <row r="215" spans="29:34" x14ac:dyDescent="0.2">
      <c r="AC215" s="105"/>
      <c r="AD215" s="105"/>
      <c r="AE215" s="105"/>
      <c r="AF215" s="105"/>
      <c r="AG215" s="105"/>
      <c r="AH215" s="105"/>
    </row>
    <row r="216" spans="29:34" x14ac:dyDescent="0.2">
      <c r="AC216" s="105"/>
      <c r="AD216" s="105"/>
      <c r="AE216" s="105"/>
      <c r="AF216" s="105"/>
      <c r="AG216" s="105"/>
      <c r="AH216" s="105"/>
    </row>
    <row r="217" spans="29:34" x14ac:dyDescent="0.2">
      <c r="AC217" s="105"/>
      <c r="AD217" s="105"/>
      <c r="AE217" s="105"/>
      <c r="AF217" s="105"/>
      <c r="AG217" s="105"/>
      <c r="AH217" s="105"/>
    </row>
    <row r="218" spans="29:34" x14ac:dyDescent="0.2">
      <c r="AC218" s="105"/>
      <c r="AD218" s="105"/>
      <c r="AE218" s="105"/>
      <c r="AF218" s="105"/>
      <c r="AG218" s="105"/>
      <c r="AH218" s="105"/>
    </row>
    <row r="219" spans="29:34" x14ac:dyDescent="0.2">
      <c r="AC219" s="105"/>
      <c r="AD219" s="105"/>
      <c r="AE219" s="105"/>
      <c r="AF219" s="105"/>
      <c r="AG219" s="105"/>
      <c r="AH219" s="105"/>
    </row>
    <row r="220" spans="29:34" x14ac:dyDescent="0.2">
      <c r="AC220" s="105"/>
      <c r="AD220" s="105"/>
      <c r="AE220" s="105"/>
      <c r="AF220" s="105"/>
      <c r="AG220" s="105"/>
      <c r="AH220" s="105"/>
    </row>
    <row r="221" spans="29:34" x14ac:dyDescent="0.2">
      <c r="AC221" s="105"/>
      <c r="AD221" s="105"/>
      <c r="AE221" s="105"/>
      <c r="AF221" s="105"/>
      <c r="AG221" s="105"/>
      <c r="AH221" s="105"/>
    </row>
    <row r="222" spans="29:34" x14ac:dyDescent="0.2">
      <c r="AC222" s="105"/>
      <c r="AD222" s="105"/>
      <c r="AE222" s="105"/>
      <c r="AF222" s="105"/>
      <c r="AG222" s="105"/>
      <c r="AH222" s="105"/>
    </row>
    <row r="223" spans="29:34" x14ac:dyDescent="0.2">
      <c r="AC223" s="105"/>
      <c r="AD223" s="105"/>
      <c r="AE223" s="105"/>
      <c r="AF223" s="105"/>
      <c r="AG223" s="105"/>
      <c r="AH223" s="105"/>
    </row>
    <row r="224" spans="29:34" x14ac:dyDescent="0.2">
      <c r="AC224" s="105"/>
      <c r="AD224" s="105"/>
      <c r="AE224" s="105"/>
      <c r="AF224" s="105"/>
      <c r="AG224" s="105"/>
      <c r="AH224" s="105"/>
    </row>
    <row r="225" spans="29:34" x14ac:dyDescent="0.2">
      <c r="AC225" s="105"/>
      <c r="AD225" s="105"/>
      <c r="AE225" s="105"/>
      <c r="AF225" s="105"/>
      <c r="AG225" s="105"/>
      <c r="AH225" s="105"/>
    </row>
    <row r="226" spans="29:34" x14ac:dyDescent="0.2">
      <c r="AC226" s="105"/>
      <c r="AD226" s="105"/>
      <c r="AE226" s="105"/>
      <c r="AF226" s="105"/>
      <c r="AG226" s="105"/>
      <c r="AH226" s="105"/>
    </row>
    <row r="227" spans="29:34" x14ac:dyDescent="0.2">
      <c r="AC227" s="105"/>
      <c r="AD227" s="105"/>
      <c r="AE227" s="105"/>
      <c r="AF227" s="105"/>
      <c r="AG227" s="105"/>
      <c r="AH227" s="105"/>
    </row>
    <row r="228" spans="29:34" x14ac:dyDescent="0.2">
      <c r="AC228" s="105"/>
      <c r="AD228" s="105"/>
      <c r="AE228" s="105"/>
      <c r="AF228" s="105"/>
      <c r="AG228" s="105"/>
      <c r="AH228" s="105"/>
    </row>
    <row r="229" spans="29:34" x14ac:dyDescent="0.2">
      <c r="AC229" s="105"/>
      <c r="AD229" s="105"/>
      <c r="AE229" s="105"/>
      <c r="AF229" s="105"/>
      <c r="AG229" s="105"/>
      <c r="AH229" s="105"/>
    </row>
    <row r="230" spans="29:34" x14ac:dyDescent="0.2">
      <c r="AC230" s="105"/>
      <c r="AD230" s="105"/>
      <c r="AE230" s="105"/>
      <c r="AF230" s="105"/>
      <c r="AG230" s="105"/>
      <c r="AH230" s="105"/>
    </row>
    <row r="231" spans="29:34" x14ac:dyDescent="0.2">
      <c r="AC231" s="105"/>
      <c r="AD231" s="105"/>
      <c r="AE231" s="105"/>
      <c r="AF231" s="105"/>
      <c r="AG231" s="105"/>
      <c r="AH231" s="105"/>
    </row>
    <row r="232" spans="29:34" x14ac:dyDescent="0.2">
      <c r="AC232" s="105"/>
      <c r="AD232" s="105"/>
      <c r="AE232" s="105"/>
      <c r="AF232" s="105"/>
      <c r="AG232" s="105"/>
      <c r="AH232" s="105"/>
    </row>
    <row r="233" spans="29:34" x14ac:dyDescent="0.2">
      <c r="AC233" s="105"/>
      <c r="AD233" s="105"/>
      <c r="AE233" s="105"/>
      <c r="AF233" s="105"/>
      <c r="AG233" s="105"/>
      <c r="AH233" s="105"/>
    </row>
    <row r="234" spans="29:34" x14ac:dyDescent="0.2">
      <c r="AC234" s="105"/>
      <c r="AD234" s="105"/>
      <c r="AE234" s="105"/>
      <c r="AF234" s="105"/>
      <c r="AG234" s="105"/>
      <c r="AH234" s="105"/>
    </row>
    <row r="235" spans="29:34" x14ac:dyDescent="0.2">
      <c r="AC235" s="105"/>
      <c r="AD235" s="105"/>
      <c r="AE235" s="105"/>
      <c r="AF235" s="105"/>
      <c r="AG235" s="105"/>
      <c r="AH235" s="105"/>
    </row>
    <row r="236" spans="29:34" x14ac:dyDescent="0.2">
      <c r="AC236" s="105"/>
      <c r="AD236" s="105"/>
      <c r="AE236" s="105"/>
      <c r="AF236" s="105"/>
      <c r="AG236" s="105"/>
      <c r="AH236" s="105"/>
    </row>
    <row r="237" spans="29:34" x14ac:dyDescent="0.2">
      <c r="AC237" s="105"/>
      <c r="AD237" s="105"/>
      <c r="AE237" s="105"/>
      <c r="AF237" s="105"/>
      <c r="AG237" s="105"/>
      <c r="AH237" s="105"/>
    </row>
    <row r="238" spans="29:34" x14ac:dyDescent="0.2">
      <c r="AC238" s="105"/>
      <c r="AD238" s="105"/>
      <c r="AE238" s="105"/>
      <c r="AF238" s="105"/>
      <c r="AG238" s="105"/>
      <c r="AH238" s="105"/>
    </row>
    <row r="239" spans="29:34" x14ac:dyDescent="0.2">
      <c r="AC239" s="105"/>
      <c r="AD239" s="105"/>
      <c r="AE239" s="105"/>
      <c r="AF239" s="105"/>
      <c r="AG239" s="105"/>
      <c r="AH239" s="105"/>
    </row>
    <row r="240" spans="29:34" x14ac:dyDescent="0.2">
      <c r="AC240" s="105"/>
      <c r="AD240" s="105"/>
      <c r="AE240" s="105"/>
      <c r="AF240" s="105"/>
      <c r="AG240" s="105"/>
      <c r="AH240" s="105"/>
    </row>
    <row r="241" spans="29:34" x14ac:dyDescent="0.2">
      <c r="AC241" s="105"/>
      <c r="AD241" s="105"/>
      <c r="AE241" s="105"/>
      <c r="AF241" s="105"/>
      <c r="AG241" s="105"/>
      <c r="AH241" s="105"/>
    </row>
    <row r="242" spans="29:34" x14ac:dyDescent="0.2">
      <c r="AC242" s="105"/>
      <c r="AD242" s="105"/>
      <c r="AE242" s="105"/>
      <c r="AF242" s="105"/>
      <c r="AG242" s="105"/>
      <c r="AH242" s="105"/>
    </row>
    <row r="243" spans="29:34" x14ac:dyDescent="0.2">
      <c r="AC243" s="105"/>
      <c r="AD243" s="105"/>
      <c r="AE243" s="105"/>
      <c r="AF243" s="105"/>
      <c r="AG243" s="105"/>
      <c r="AH243" s="105"/>
    </row>
    <row r="244" spans="29:34" x14ac:dyDescent="0.2">
      <c r="AC244" s="105"/>
      <c r="AD244" s="105"/>
      <c r="AE244" s="105"/>
      <c r="AF244" s="105"/>
      <c r="AG244" s="105"/>
      <c r="AH244" s="105"/>
    </row>
    <row r="245" spans="29:34" x14ac:dyDescent="0.2">
      <c r="AC245" s="105"/>
      <c r="AD245" s="105"/>
      <c r="AE245" s="105"/>
      <c r="AF245" s="105"/>
      <c r="AG245" s="105"/>
      <c r="AH245" s="105"/>
    </row>
    <row r="246" spans="29:34" x14ac:dyDescent="0.2">
      <c r="AC246" s="105"/>
      <c r="AD246" s="105"/>
      <c r="AE246" s="105"/>
      <c r="AF246" s="105"/>
      <c r="AG246" s="105"/>
      <c r="AH246" s="105"/>
    </row>
    <row r="247" spans="29:34" x14ac:dyDescent="0.2">
      <c r="AC247" s="105"/>
      <c r="AD247" s="105"/>
      <c r="AE247" s="105"/>
      <c r="AF247" s="105"/>
      <c r="AG247" s="105"/>
      <c r="AH247" s="105"/>
    </row>
    <row r="248" spans="29:34" x14ac:dyDescent="0.2">
      <c r="AC248" s="105"/>
      <c r="AD248" s="105"/>
      <c r="AE248" s="105"/>
      <c r="AF248" s="105"/>
      <c r="AG248" s="105"/>
      <c r="AH248" s="105"/>
    </row>
    <row r="249" spans="29:34" x14ac:dyDescent="0.2">
      <c r="AC249" s="105"/>
      <c r="AD249" s="105"/>
      <c r="AE249" s="105"/>
      <c r="AF249" s="105"/>
      <c r="AG249" s="105"/>
      <c r="AH249" s="105"/>
    </row>
    <row r="250" spans="29:34" x14ac:dyDescent="0.2">
      <c r="AC250" s="105"/>
      <c r="AD250" s="105"/>
      <c r="AE250" s="105"/>
      <c r="AF250" s="105"/>
      <c r="AG250" s="105"/>
      <c r="AH250" s="105"/>
    </row>
    <row r="251" spans="29:34" x14ac:dyDescent="0.2">
      <c r="AC251" s="105"/>
      <c r="AD251" s="105"/>
      <c r="AE251" s="105"/>
      <c r="AF251" s="105"/>
      <c r="AG251" s="105"/>
      <c r="AH251" s="105"/>
    </row>
    <row r="252" spans="29:34" x14ac:dyDescent="0.2">
      <c r="AC252" s="105"/>
      <c r="AD252" s="105"/>
      <c r="AE252" s="105"/>
      <c r="AF252" s="105"/>
      <c r="AG252" s="105"/>
      <c r="AH252" s="105"/>
    </row>
    <row r="253" spans="29:34" x14ac:dyDescent="0.2">
      <c r="AC253" s="105"/>
      <c r="AD253" s="105"/>
      <c r="AE253" s="105"/>
      <c r="AF253" s="105"/>
      <c r="AG253" s="105"/>
      <c r="AH253" s="105"/>
    </row>
    <row r="254" spans="29:34" x14ac:dyDescent="0.2">
      <c r="AC254" s="105"/>
      <c r="AD254" s="105"/>
      <c r="AE254" s="105"/>
      <c r="AF254" s="105"/>
      <c r="AG254" s="105"/>
      <c r="AH254" s="105"/>
    </row>
    <row r="255" spans="29:34" x14ac:dyDescent="0.2">
      <c r="AC255" s="105"/>
      <c r="AD255" s="105"/>
      <c r="AE255" s="105"/>
      <c r="AF255" s="105"/>
      <c r="AG255" s="105"/>
      <c r="AH255" s="105"/>
    </row>
    <row r="256" spans="29:34" x14ac:dyDescent="0.2">
      <c r="AC256" s="105"/>
      <c r="AD256" s="105"/>
      <c r="AE256" s="105"/>
      <c r="AF256" s="105"/>
      <c r="AG256" s="105"/>
      <c r="AH256" s="105"/>
    </row>
    <row r="257" spans="29:34" x14ac:dyDescent="0.2">
      <c r="AC257" s="105"/>
      <c r="AD257" s="105"/>
      <c r="AE257" s="105"/>
      <c r="AF257" s="105"/>
      <c r="AG257" s="105"/>
      <c r="AH257" s="105"/>
    </row>
    <row r="258" spans="29:34" x14ac:dyDescent="0.2">
      <c r="AC258" s="105"/>
      <c r="AD258" s="105"/>
      <c r="AE258" s="105"/>
      <c r="AF258" s="105"/>
      <c r="AG258" s="105"/>
      <c r="AH258" s="105"/>
    </row>
    <row r="259" spans="29:34" x14ac:dyDescent="0.2">
      <c r="AC259" s="105"/>
      <c r="AD259" s="105"/>
      <c r="AE259" s="105"/>
      <c r="AF259" s="105"/>
      <c r="AG259" s="105"/>
      <c r="AH259" s="105"/>
    </row>
    <row r="260" spans="29:34" x14ac:dyDescent="0.2">
      <c r="AC260" s="105"/>
      <c r="AD260" s="105"/>
      <c r="AE260" s="105"/>
      <c r="AF260" s="105"/>
      <c r="AG260" s="105"/>
      <c r="AH260" s="105"/>
    </row>
    <row r="261" spans="29:34" x14ac:dyDescent="0.2">
      <c r="AC261" s="105"/>
      <c r="AD261" s="105"/>
      <c r="AE261" s="105"/>
      <c r="AF261" s="105"/>
      <c r="AG261" s="105"/>
      <c r="AH261" s="105"/>
    </row>
    <row r="262" spans="29:34" x14ac:dyDescent="0.2">
      <c r="AC262" s="105"/>
      <c r="AD262" s="105"/>
      <c r="AE262" s="105"/>
      <c r="AF262" s="105"/>
      <c r="AG262" s="105"/>
      <c r="AH262" s="105"/>
    </row>
    <row r="263" spans="29:34" x14ac:dyDescent="0.2">
      <c r="AC263" s="105"/>
      <c r="AD263" s="105"/>
      <c r="AE263" s="105"/>
      <c r="AF263" s="105"/>
      <c r="AG263" s="105"/>
      <c r="AH263" s="105"/>
    </row>
    <row r="264" spans="29:34" x14ac:dyDescent="0.2">
      <c r="AC264" s="105"/>
      <c r="AD264" s="105"/>
      <c r="AE264" s="105"/>
      <c r="AF264" s="105"/>
      <c r="AG264" s="105"/>
      <c r="AH264" s="105"/>
    </row>
    <row r="265" spans="29:34" x14ac:dyDescent="0.2">
      <c r="AC265" s="105"/>
      <c r="AD265" s="105"/>
      <c r="AE265" s="105"/>
      <c r="AF265" s="105"/>
      <c r="AG265" s="105"/>
      <c r="AH265" s="105"/>
    </row>
    <row r="266" spans="29:34" x14ac:dyDescent="0.2">
      <c r="AC266" s="105"/>
      <c r="AD266" s="105"/>
      <c r="AE266" s="105"/>
      <c r="AF266" s="105"/>
      <c r="AG266" s="105"/>
      <c r="AH266" s="105"/>
    </row>
    <row r="267" spans="29:34" x14ac:dyDescent="0.2">
      <c r="AC267" s="105"/>
      <c r="AD267" s="105"/>
      <c r="AE267" s="105"/>
      <c r="AF267" s="105"/>
      <c r="AG267" s="105"/>
      <c r="AH267" s="105"/>
    </row>
    <row r="268" spans="29:34" x14ac:dyDescent="0.2">
      <c r="AC268" s="105"/>
      <c r="AD268" s="105"/>
      <c r="AE268" s="105"/>
      <c r="AF268" s="105"/>
      <c r="AG268" s="105"/>
      <c r="AH268" s="105"/>
    </row>
    <row r="269" spans="29:34" x14ac:dyDescent="0.2">
      <c r="AC269" s="105"/>
      <c r="AD269" s="105"/>
      <c r="AE269" s="105"/>
      <c r="AF269" s="105"/>
      <c r="AG269" s="105"/>
      <c r="AH269" s="105"/>
    </row>
    <row r="270" spans="29:34" x14ac:dyDescent="0.2">
      <c r="AC270" s="105"/>
      <c r="AD270" s="105"/>
      <c r="AE270" s="105"/>
      <c r="AF270" s="105"/>
      <c r="AG270" s="105"/>
      <c r="AH270" s="105"/>
    </row>
    <row r="271" spans="29:34" x14ac:dyDescent="0.2">
      <c r="AC271" s="105"/>
      <c r="AD271" s="105"/>
      <c r="AE271" s="105"/>
      <c r="AF271" s="105"/>
      <c r="AG271" s="105"/>
      <c r="AH271" s="105"/>
    </row>
    <row r="272" spans="29:34" x14ac:dyDescent="0.2">
      <c r="AC272" s="105"/>
      <c r="AD272" s="105"/>
      <c r="AE272" s="105"/>
      <c r="AF272" s="105"/>
      <c r="AG272" s="105"/>
      <c r="AH272" s="105"/>
    </row>
    <row r="273" spans="29:34" x14ac:dyDescent="0.2">
      <c r="AC273" s="105"/>
      <c r="AD273" s="105"/>
      <c r="AE273" s="105"/>
      <c r="AF273" s="105"/>
      <c r="AG273" s="105"/>
      <c r="AH273" s="105"/>
    </row>
    <row r="274" spans="29:34" x14ac:dyDescent="0.2">
      <c r="AC274" s="105"/>
      <c r="AD274" s="105"/>
      <c r="AE274" s="105"/>
      <c r="AF274" s="105"/>
      <c r="AG274" s="105"/>
      <c r="AH274" s="105"/>
    </row>
    <row r="275" spans="29:34" x14ac:dyDescent="0.2">
      <c r="AC275" s="105"/>
      <c r="AD275" s="105"/>
      <c r="AE275" s="105"/>
      <c r="AF275" s="105"/>
      <c r="AG275" s="105"/>
      <c r="AH275" s="105"/>
    </row>
    <row r="276" spans="29:34" x14ac:dyDescent="0.2">
      <c r="AC276" s="105"/>
      <c r="AD276" s="105"/>
      <c r="AE276" s="105"/>
      <c r="AF276" s="105"/>
      <c r="AG276" s="105"/>
      <c r="AH276" s="105"/>
    </row>
    <row r="277" spans="29:34" x14ac:dyDescent="0.2">
      <c r="AC277" s="105"/>
      <c r="AD277" s="105"/>
      <c r="AE277" s="105"/>
      <c r="AF277" s="105"/>
      <c r="AG277" s="105"/>
      <c r="AH277" s="105"/>
    </row>
    <row r="278" spans="29:34" x14ac:dyDescent="0.2">
      <c r="AC278" s="105"/>
      <c r="AD278" s="105"/>
      <c r="AE278" s="105"/>
      <c r="AF278" s="105"/>
      <c r="AG278" s="105"/>
      <c r="AH278" s="105"/>
    </row>
    <row r="279" spans="29:34" x14ac:dyDescent="0.2">
      <c r="AC279" s="105"/>
      <c r="AD279" s="105"/>
      <c r="AE279" s="105"/>
      <c r="AF279" s="105"/>
      <c r="AG279" s="105"/>
      <c r="AH279" s="105"/>
    </row>
    <row r="280" spans="29:34" x14ac:dyDescent="0.2">
      <c r="AC280" s="105"/>
      <c r="AD280" s="105"/>
      <c r="AE280" s="105"/>
      <c r="AF280" s="105"/>
      <c r="AG280" s="105"/>
      <c r="AH280" s="105"/>
    </row>
    <row r="281" spans="29:34" x14ac:dyDescent="0.2">
      <c r="AC281" s="105"/>
      <c r="AD281" s="105"/>
      <c r="AE281" s="105"/>
      <c r="AF281" s="105"/>
      <c r="AG281" s="105"/>
      <c r="AH281" s="105"/>
    </row>
    <row r="282" spans="29:34" x14ac:dyDescent="0.2">
      <c r="AC282" s="105"/>
      <c r="AD282" s="105"/>
      <c r="AE282" s="105"/>
      <c r="AF282" s="105"/>
      <c r="AG282" s="105"/>
      <c r="AH282" s="105"/>
    </row>
    <row r="283" spans="29:34" x14ac:dyDescent="0.2">
      <c r="AC283" s="105"/>
      <c r="AD283" s="105"/>
      <c r="AE283" s="105"/>
      <c r="AF283" s="105"/>
      <c r="AG283" s="105"/>
      <c r="AH283" s="105"/>
    </row>
    <row r="284" spans="29:34" x14ac:dyDescent="0.2">
      <c r="AC284" s="105"/>
      <c r="AD284" s="105"/>
      <c r="AE284" s="105"/>
      <c r="AF284" s="105"/>
      <c r="AG284" s="105"/>
      <c r="AH284" s="105"/>
    </row>
    <row r="285" spans="29:34" x14ac:dyDescent="0.2">
      <c r="AC285" s="105"/>
      <c r="AD285" s="105"/>
      <c r="AE285" s="105"/>
      <c r="AF285" s="105"/>
      <c r="AG285" s="105"/>
      <c r="AH285" s="105"/>
    </row>
    <row r="286" spans="29:34" x14ac:dyDescent="0.2">
      <c r="AC286" s="105"/>
      <c r="AD286" s="105"/>
      <c r="AE286" s="105"/>
      <c r="AF286" s="105"/>
      <c r="AG286" s="105"/>
      <c r="AH286" s="105"/>
    </row>
    <row r="287" spans="29:34" x14ac:dyDescent="0.2">
      <c r="AC287" s="105"/>
      <c r="AD287" s="105"/>
      <c r="AE287" s="105"/>
      <c r="AF287" s="105"/>
      <c r="AG287" s="105"/>
      <c r="AH287" s="105"/>
    </row>
    <row r="288" spans="29:34" x14ac:dyDescent="0.2">
      <c r="AC288" s="105"/>
      <c r="AD288" s="105"/>
      <c r="AE288" s="105"/>
      <c r="AF288" s="105"/>
      <c r="AG288" s="105"/>
      <c r="AH288" s="105"/>
    </row>
    <row r="289" spans="29:34" x14ac:dyDescent="0.2">
      <c r="AC289" s="105"/>
      <c r="AD289" s="105"/>
      <c r="AE289" s="105"/>
      <c r="AF289" s="105"/>
      <c r="AG289" s="105"/>
      <c r="AH289" s="105"/>
    </row>
    <row r="290" spans="29:34" x14ac:dyDescent="0.2">
      <c r="AC290" s="105"/>
      <c r="AD290" s="105"/>
      <c r="AE290" s="105"/>
      <c r="AF290" s="105"/>
      <c r="AG290" s="105"/>
      <c r="AH290" s="105"/>
    </row>
    <row r="291" spans="29:34" x14ac:dyDescent="0.2">
      <c r="AC291" s="105"/>
      <c r="AD291" s="105"/>
      <c r="AE291" s="105"/>
      <c r="AF291" s="105"/>
      <c r="AG291" s="105"/>
      <c r="AH291" s="105"/>
    </row>
    <row r="292" spans="29:34" x14ac:dyDescent="0.2">
      <c r="AC292" s="105"/>
      <c r="AD292" s="105"/>
      <c r="AE292" s="105"/>
      <c r="AF292" s="105"/>
      <c r="AG292" s="105"/>
      <c r="AH292" s="105"/>
    </row>
    <row r="293" spans="29:34" x14ac:dyDescent="0.2">
      <c r="AC293" s="105"/>
      <c r="AD293" s="105"/>
      <c r="AE293" s="105"/>
      <c r="AF293" s="105"/>
      <c r="AG293" s="105"/>
      <c r="AH293" s="105"/>
    </row>
    <row r="294" spans="29:34" x14ac:dyDescent="0.2">
      <c r="AC294" s="105"/>
      <c r="AD294" s="105"/>
      <c r="AE294" s="105"/>
      <c r="AF294" s="105"/>
      <c r="AG294" s="105"/>
      <c r="AH294" s="105"/>
    </row>
    <row r="295" spans="29:34" x14ac:dyDescent="0.2">
      <c r="AC295" s="105"/>
      <c r="AD295" s="105"/>
      <c r="AE295" s="105"/>
      <c r="AF295" s="105"/>
      <c r="AG295" s="105"/>
      <c r="AH295" s="105"/>
    </row>
    <row r="296" spans="29:34" x14ac:dyDescent="0.2">
      <c r="AC296" s="105"/>
      <c r="AD296" s="105"/>
      <c r="AE296" s="105"/>
      <c r="AF296" s="105"/>
      <c r="AG296" s="105"/>
      <c r="AH296" s="105"/>
    </row>
    <row r="297" spans="29:34" x14ac:dyDescent="0.2">
      <c r="AC297" s="105"/>
      <c r="AD297" s="105"/>
      <c r="AE297" s="105"/>
      <c r="AF297" s="105"/>
      <c r="AG297" s="105"/>
      <c r="AH297" s="105"/>
    </row>
    <row r="298" spans="29:34" x14ac:dyDescent="0.2">
      <c r="AC298" s="105"/>
      <c r="AD298" s="105"/>
      <c r="AE298" s="105"/>
      <c r="AF298" s="105"/>
      <c r="AG298" s="105"/>
      <c r="AH298" s="105"/>
    </row>
    <row r="299" spans="29:34" x14ac:dyDescent="0.2">
      <c r="AC299" s="105"/>
      <c r="AD299" s="105"/>
      <c r="AE299" s="105"/>
      <c r="AF299" s="105"/>
      <c r="AG299" s="105"/>
      <c r="AH299" s="105"/>
    </row>
    <row r="300" spans="29:34" x14ac:dyDescent="0.2">
      <c r="AC300" s="105"/>
      <c r="AD300" s="105"/>
      <c r="AE300" s="105"/>
      <c r="AF300" s="105"/>
      <c r="AG300" s="105"/>
      <c r="AH300" s="105"/>
    </row>
    <row r="301" spans="29:34" x14ac:dyDescent="0.2">
      <c r="AC301" s="105"/>
      <c r="AD301" s="105"/>
      <c r="AE301" s="105"/>
      <c r="AF301" s="105"/>
      <c r="AG301" s="105"/>
      <c r="AH301" s="105"/>
    </row>
    <row r="302" spans="29:34" x14ac:dyDescent="0.2">
      <c r="AC302" s="105"/>
      <c r="AD302" s="105"/>
      <c r="AE302" s="105"/>
      <c r="AF302" s="105"/>
      <c r="AG302" s="105"/>
      <c r="AH302" s="105"/>
    </row>
    <row r="303" spans="29:34" x14ac:dyDescent="0.2">
      <c r="AC303" s="105"/>
      <c r="AD303" s="105"/>
      <c r="AE303" s="105"/>
      <c r="AF303" s="105"/>
      <c r="AG303" s="105"/>
      <c r="AH303" s="105"/>
    </row>
    <row r="304" spans="29:34" x14ac:dyDescent="0.2">
      <c r="AC304" s="105"/>
      <c r="AD304" s="105"/>
      <c r="AE304" s="105"/>
      <c r="AF304" s="105"/>
      <c r="AG304" s="105"/>
      <c r="AH304" s="105"/>
    </row>
    <row r="305" spans="29:34" x14ac:dyDescent="0.2">
      <c r="AC305" s="105"/>
      <c r="AD305" s="105"/>
      <c r="AE305" s="105"/>
      <c r="AF305" s="105"/>
      <c r="AG305" s="105"/>
      <c r="AH305" s="105"/>
    </row>
    <row r="306" spans="29:34" x14ac:dyDescent="0.2">
      <c r="AC306" s="105"/>
      <c r="AD306" s="105"/>
      <c r="AE306" s="105"/>
      <c r="AF306" s="105"/>
      <c r="AG306" s="105"/>
      <c r="AH306" s="105"/>
    </row>
    <row r="307" spans="29:34" x14ac:dyDescent="0.2">
      <c r="AC307" s="105"/>
      <c r="AD307" s="105"/>
      <c r="AE307" s="105"/>
      <c r="AF307" s="105"/>
      <c r="AG307" s="105"/>
      <c r="AH307" s="105"/>
    </row>
    <row r="308" spans="29:34" x14ac:dyDescent="0.2">
      <c r="AC308" s="105"/>
      <c r="AD308" s="105"/>
      <c r="AE308" s="105"/>
      <c r="AF308" s="105"/>
      <c r="AG308" s="105"/>
      <c r="AH308" s="105"/>
    </row>
    <row r="309" spans="29:34" x14ac:dyDescent="0.2">
      <c r="AC309" s="105"/>
      <c r="AD309" s="105"/>
      <c r="AE309" s="105"/>
      <c r="AF309" s="105"/>
      <c r="AG309" s="105"/>
      <c r="AH309" s="105"/>
    </row>
    <row r="310" spans="29:34" x14ac:dyDescent="0.2">
      <c r="AC310" s="105"/>
      <c r="AD310" s="105"/>
      <c r="AE310" s="105"/>
      <c r="AF310" s="105"/>
      <c r="AG310" s="105"/>
      <c r="AH310" s="105"/>
    </row>
    <row r="311" spans="29:34" x14ac:dyDescent="0.2">
      <c r="AC311" s="105"/>
      <c r="AD311" s="105"/>
      <c r="AE311" s="105"/>
      <c r="AF311" s="105"/>
      <c r="AG311" s="105"/>
      <c r="AH311" s="105"/>
    </row>
    <row r="312" spans="29:34" x14ac:dyDescent="0.2">
      <c r="AC312" s="105"/>
      <c r="AD312" s="105"/>
      <c r="AE312" s="105"/>
      <c r="AF312" s="105"/>
      <c r="AG312" s="105"/>
      <c r="AH312" s="105"/>
    </row>
    <row r="313" spans="29:34" x14ac:dyDescent="0.2">
      <c r="AC313" s="105"/>
      <c r="AD313" s="105"/>
      <c r="AE313" s="105"/>
      <c r="AF313" s="105"/>
      <c r="AG313" s="105"/>
      <c r="AH313" s="105"/>
    </row>
    <row r="314" spans="29:34" x14ac:dyDescent="0.2">
      <c r="AC314" s="105"/>
      <c r="AD314" s="105"/>
      <c r="AE314" s="105"/>
      <c r="AF314" s="105"/>
      <c r="AG314" s="105"/>
      <c r="AH314" s="105"/>
    </row>
    <row r="315" spans="29:34" x14ac:dyDescent="0.2">
      <c r="AC315" s="105"/>
      <c r="AD315" s="105"/>
      <c r="AE315" s="105"/>
      <c r="AF315" s="105"/>
      <c r="AG315" s="105"/>
      <c r="AH315" s="105"/>
    </row>
    <row r="316" spans="29:34" x14ac:dyDescent="0.2">
      <c r="AC316" s="105"/>
      <c r="AD316" s="105"/>
      <c r="AE316" s="105"/>
      <c r="AF316" s="105"/>
      <c r="AG316" s="105"/>
      <c r="AH316" s="105"/>
    </row>
    <row r="317" spans="29:34" x14ac:dyDescent="0.2">
      <c r="AC317" s="105"/>
      <c r="AD317" s="105"/>
      <c r="AE317" s="105"/>
      <c r="AF317" s="105"/>
      <c r="AG317" s="105"/>
      <c r="AH317" s="105"/>
    </row>
    <row r="318" spans="29:34" x14ac:dyDescent="0.2">
      <c r="AC318" s="105"/>
      <c r="AD318" s="105"/>
      <c r="AE318" s="105"/>
      <c r="AF318" s="105"/>
      <c r="AG318" s="105"/>
      <c r="AH318" s="105"/>
    </row>
    <row r="319" spans="29:34" x14ac:dyDescent="0.2">
      <c r="AC319" s="105"/>
      <c r="AD319" s="105"/>
      <c r="AE319" s="105"/>
      <c r="AF319" s="105"/>
      <c r="AG319" s="105"/>
      <c r="AH319" s="105"/>
    </row>
    <row r="320" spans="29:34" x14ac:dyDescent="0.2">
      <c r="AC320" s="105"/>
      <c r="AD320" s="105"/>
      <c r="AE320" s="105"/>
      <c r="AF320" s="105"/>
      <c r="AG320" s="105"/>
      <c r="AH320" s="105"/>
    </row>
    <row r="321" spans="29:34" x14ac:dyDescent="0.2">
      <c r="AC321" s="105"/>
      <c r="AD321" s="105"/>
      <c r="AE321" s="105"/>
      <c r="AF321" s="105"/>
      <c r="AG321" s="105"/>
      <c r="AH321" s="105"/>
    </row>
    <row r="322" spans="29:34" x14ac:dyDescent="0.2">
      <c r="AC322" s="105"/>
      <c r="AD322" s="105"/>
      <c r="AE322" s="105"/>
      <c r="AF322" s="105"/>
      <c r="AG322" s="105"/>
      <c r="AH322" s="105"/>
    </row>
    <row r="323" spans="29:34" x14ac:dyDescent="0.2">
      <c r="AC323" s="105"/>
      <c r="AD323" s="105"/>
      <c r="AE323" s="105"/>
      <c r="AF323" s="105"/>
      <c r="AG323" s="105"/>
      <c r="AH323" s="105"/>
    </row>
    <row r="324" spans="29:34" x14ac:dyDescent="0.2">
      <c r="AC324" s="105"/>
      <c r="AD324" s="105"/>
      <c r="AE324" s="105"/>
      <c r="AF324" s="105"/>
      <c r="AG324" s="105"/>
      <c r="AH324" s="105"/>
    </row>
    <row r="325" spans="29:34" x14ac:dyDescent="0.2">
      <c r="AC325" s="105"/>
      <c r="AD325" s="105"/>
      <c r="AE325" s="105"/>
      <c r="AF325" s="105"/>
      <c r="AG325" s="105"/>
      <c r="AH325" s="105"/>
    </row>
    <row r="326" spans="29:34" x14ac:dyDescent="0.2">
      <c r="AC326" s="105"/>
      <c r="AD326" s="105"/>
      <c r="AE326" s="105"/>
      <c r="AF326" s="105"/>
      <c r="AG326" s="105"/>
      <c r="AH326" s="105"/>
    </row>
    <row r="327" spans="29:34" x14ac:dyDescent="0.2">
      <c r="AC327" s="105"/>
      <c r="AD327" s="105"/>
      <c r="AE327" s="105"/>
      <c r="AF327" s="105"/>
      <c r="AG327" s="105"/>
      <c r="AH327" s="105"/>
    </row>
    <row r="328" spans="29:34" x14ac:dyDescent="0.2">
      <c r="AC328" s="105"/>
      <c r="AD328" s="105"/>
      <c r="AE328" s="105"/>
      <c r="AF328" s="105"/>
      <c r="AG328" s="105"/>
      <c r="AH328" s="105"/>
    </row>
    <row r="329" spans="29:34" x14ac:dyDescent="0.2">
      <c r="AC329" s="105"/>
      <c r="AD329" s="105"/>
      <c r="AE329" s="105"/>
      <c r="AF329" s="105"/>
      <c r="AG329" s="105"/>
      <c r="AH329" s="105"/>
    </row>
    <row r="330" spans="29:34" x14ac:dyDescent="0.2">
      <c r="AC330" s="105"/>
      <c r="AD330" s="105"/>
      <c r="AE330" s="105"/>
      <c r="AF330" s="105"/>
      <c r="AG330" s="105"/>
      <c r="AH330" s="105"/>
    </row>
    <row r="331" spans="29:34" x14ac:dyDescent="0.2">
      <c r="AC331" s="105"/>
      <c r="AD331" s="105"/>
      <c r="AE331" s="105"/>
      <c r="AF331" s="105"/>
      <c r="AG331" s="105"/>
      <c r="AH331" s="105"/>
    </row>
    <row r="332" spans="29:34" x14ac:dyDescent="0.2">
      <c r="AC332" s="105"/>
      <c r="AD332" s="105"/>
      <c r="AE332" s="105"/>
      <c r="AF332" s="105"/>
      <c r="AG332" s="105"/>
      <c r="AH332" s="105"/>
    </row>
    <row r="333" spans="29:34" x14ac:dyDescent="0.2">
      <c r="AC333" s="105"/>
      <c r="AD333" s="105"/>
      <c r="AE333" s="105"/>
      <c r="AF333" s="105"/>
      <c r="AG333" s="105"/>
      <c r="AH333" s="105"/>
    </row>
    <row r="334" spans="29:34" x14ac:dyDescent="0.2">
      <c r="AC334" s="105"/>
      <c r="AD334" s="105"/>
      <c r="AE334" s="105"/>
      <c r="AF334" s="105"/>
      <c r="AG334" s="105"/>
      <c r="AH334" s="105"/>
    </row>
    <row r="335" spans="29:34" x14ac:dyDescent="0.2">
      <c r="AC335" s="105"/>
      <c r="AD335" s="105"/>
      <c r="AE335" s="105"/>
      <c r="AF335" s="105"/>
      <c r="AG335" s="105"/>
      <c r="AH335" s="105"/>
    </row>
    <row r="336" spans="29:34" x14ac:dyDescent="0.2">
      <c r="AC336" s="105"/>
      <c r="AD336" s="105"/>
      <c r="AE336" s="105"/>
      <c r="AF336" s="105"/>
      <c r="AG336" s="105"/>
      <c r="AH336" s="105"/>
    </row>
    <row r="337" spans="29:34" x14ac:dyDescent="0.2">
      <c r="AC337" s="105"/>
      <c r="AD337" s="105"/>
      <c r="AE337" s="105"/>
      <c r="AF337" s="105"/>
      <c r="AG337" s="105"/>
      <c r="AH337" s="105"/>
    </row>
    <row r="338" spans="29:34" x14ac:dyDescent="0.2">
      <c r="AC338" s="105"/>
      <c r="AD338" s="105"/>
      <c r="AE338" s="105"/>
      <c r="AF338" s="105"/>
      <c r="AG338" s="105"/>
      <c r="AH338" s="105"/>
    </row>
    <row r="339" spans="29:34" x14ac:dyDescent="0.2">
      <c r="AC339" s="105"/>
      <c r="AD339" s="105"/>
      <c r="AE339" s="105"/>
      <c r="AF339" s="105"/>
      <c r="AG339" s="105"/>
      <c r="AH339" s="105"/>
    </row>
    <row r="340" spans="29:34" x14ac:dyDescent="0.2">
      <c r="AC340" s="105"/>
      <c r="AD340" s="105"/>
      <c r="AE340" s="105"/>
      <c r="AF340" s="105"/>
      <c r="AG340" s="105"/>
      <c r="AH340" s="105"/>
    </row>
    <row r="341" spans="29:34" x14ac:dyDescent="0.2">
      <c r="AC341" s="105"/>
      <c r="AD341" s="105"/>
      <c r="AE341" s="105"/>
      <c r="AF341" s="105"/>
      <c r="AG341" s="105"/>
      <c r="AH341" s="105"/>
    </row>
    <row r="342" spans="29:34" x14ac:dyDescent="0.2">
      <c r="AC342" s="105"/>
      <c r="AD342" s="105"/>
      <c r="AE342" s="105"/>
      <c r="AF342" s="105"/>
      <c r="AG342" s="105"/>
      <c r="AH342" s="105"/>
    </row>
    <row r="343" spans="29:34" x14ac:dyDescent="0.2">
      <c r="AC343" s="105"/>
      <c r="AD343" s="105"/>
      <c r="AE343" s="105"/>
      <c r="AF343" s="105"/>
      <c r="AG343" s="105"/>
      <c r="AH343" s="105"/>
    </row>
    <row r="344" spans="29:34" x14ac:dyDescent="0.2">
      <c r="AC344" s="105"/>
      <c r="AD344" s="105"/>
      <c r="AE344" s="105"/>
      <c r="AF344" s="105"/>
      <c r="AG344" s="105"/>
      <c r="AH344" s="105"/>
    </row>
    <row r="345" spans="29:34" x14ac:dyDescent="0.2">
      <c r="AC345" s="105"/>
      <c r="AD345" s="105"/>
      <c r="AE345" s="105"/>
      <c r="AF345" s="105"/>
      <c r="AG345" s="105"/>
      <c r="AH345" s="105"/>
    </row>
    <row r="346" spans="29:34" x14ac:dyDescent="0.2">
      <c r="AC346" s="105"/>
      <c r="AD346" s="105"/>
      <c r="AE346" s="105"/>
      <c r="AF346" s="105"/>
      <c r="AG346" s="105"/>
      <c r="AH346" s="105"/>
    </row>
    <row r="347" spans="29:34" x14ac:dyDescent="0.2">
      <c r="AC347" s="105"/>
      <c r="AD347" s="105"/>
      <c r="AE347" s="105"/>
      <c r="AF347" s="105"/>
      <c r="AG347" s="105"/>
      <c r="AH347" s="105"/>
    </row>
    <row r="348" spans="29:34" x14ac:dyDescent="0.2">
      <c r="AC348" s="105"/>
      <c r="AD348" s="105"/>
      <c r="AE348" s="105"/>
      <c r="AF348" s="105"/>
      <c r="AG348" s="105"/>
      <c r="AH348" s="105"/>
    </row>
    <row r="349" spans="29:34" x14ac:dyDescent="0.2">
      <c r="AC349" s="105"/>
      <c r="AD349" s="105"/>
      <c r="AE349" s="105"/>
      <c r="AF349" s="105"/>
      <c r="AG349" s="105"/>
      <c r="AH349" s="105"/>
    </row>
    <row r="350" spans="29:34" x14ac:dyDescent="0.2">
      <c r="AC350" s="105"/>
      <c r="AD350" s="105"/>
      <c r="AE350" s="105"/>
      <c r="AF350" s="105"/>
      <c r="AG350" s="105"/>
      <c r="AH350" s="105"/>
    </row>
    <row r="351" spans="29:34" x14ac:dyDescent="0.2">
      <c r="AC351" s="105"/>
      <c r="AD351" s="105"/>
      <c r="AE351" s="105"/>
      <c r="AF351" s="105"/>
      <c r="AG351" s="105"/>
      <c r="AH351" s="105"/>
    </row>
    <row r="352" spans="29:34" x14ac:dyDescent="0.2">
      <c r="AC352" s="105"/>
      <c r="AD352" s="105"/>
      <c r="AE352" s="105"/>
      <c r="AF352" s="105"/>
      <c r="AG352" s="105"/>
      <c r="AH352" s="105"/>
    </row>
    <row r="353" spans="29:34" x14ac:dyDescent="0.2">
      <c r="AC353" s="105"/>
      <c r="AD353" s="105"/>
      <c r="AE353" s="105"/>
      <c r="AF353" s="105"/>
      <c r="AG353" s="105"/>
      <c r="AH353" s="105"/>
    </row>
    <row r="354" spans="29:34" x14ac:dyDescent="0.2">
      <c r="AC354" s="105"/>
      <c r="AD354" s="105"/>
      <c r="AE354" s="105"/>
      <c r="AF354" s="105"/>
      <c r="AG354" s="105"/>
      <c r="AH354" s="105"/>
    </row>
    <row r="355" spans="29:34" x14ac:dyDescent="0.2">
      <c r="AC355" s="105"/>
      <c r="AD355" s="105"/>
      <c r="AE355" s="105"/>
      <c r="AF355" s="105"/>
      <c r="AG355" s="105"/>
      <c r="AH355" s="105"/>
    </row>
    <row r="356" spans="29:34" x14ac:dyDescent="0.2">
      <c r="AC356" s="105"/>
      <c r="AD356" s="105"/>
      <c r="AE356" s="105"/>
      <c r="AF356" s="105"/>
      <c r="AG356" s="105"/>
      <c r="AH356" s="105"/>
    </row>
    <row r="357" spans="29:34" x14ac:dyDescent="0.2">
      <c r="AC357" s="105"/>
      <c r="AD357" s="105"/>
      <c r="AE357" s="105"/>
      <c r="AF357" s="105"/>
      <c r="AG357" s="105"/>
      <c r="AH357" s="105"/>
    </row>
    <row r="358" spans="29:34" x14ac:dyDescent="0.2">
      <c r="AC358" s="105"/>
      <c r="AD358" s="105"/>
      <c r="AE358" s="105"/>
      <c r="AF358" s="105"/>
      <c r="AG358" s="105"/>
      <c r="AH358" s="105"/>
    </row>
    <row r="359" spans="29:34" x14ac:dyDescent="0.2">
      <c r="AC359" s="105"/>
      <c r="AD359" s="105"/>
      <c r="AE359" s="105"/>
      <c r="AF359" s="105"/>
      <c r="AG359" s="105"/>
      <c r="AH359" s="105"/>
    </row>
    <row r="360" spans="29:34" x14ac:dyDescent="0.2">
      <c r="AC360" s="105"/>
      <c r="AD360" s="105"/>
      <c r="AE360" s="105"/>
      <c r="AF360" s="105"/>
      <c r="AG360" s="105"/>
      <c r="AH360" s="105"/>
    </row>
    <row r="361" spans="29:34" x14ac:dyDescent="0.2">
      <c r="AC361" s="105"/>
      <c r="AD361" s="105"/>
      <c r="AE361" s="105"/>
      <c r="AF361" s="105"/>
      <c r="AG361" s="105"/>
      <c r="AH361" s="105"/>
    </row>
    <row r="362" spans="29:34" x14ac:dyDescent="0.2">
      <c r="AC362" s="105"/>
      <c r="AD362" s="105"/>
      <c r="AE362" s="105"/>
      <c r="AF362" s="105"/>
      <c r="AG362" s="105"/>
      <c r="AH362" s="105"/>
    </row>
    <row r="363" spans="29:34" x14ac:dyDescent="0.2">
      <c r="AC363" s="105"/>
      <c r="AD363" s="105"/>
      <c r="AE363" s="105"/>
      <c r="AF363" s="105"/>
      <c r="AG363" s="105"/>
      <c r="AH363" s="105"/>
    </row>
    <row r="364" spans="29:34" x14ac:dyDescent="0.2">
      <c r="AC364" s="105"/>
      <c r="AD364" s="105"/>
      <c r="AE364" s="105"/>
      <c r="AF364" s="105"/>
      <c r="AG364" s="105"/>
      <c r="AH364" s="105"/>
    </row>
    <row r="365" spans="29:34" x14ac:dyDescent="0.2">
      <c r="AC365" s="105"/>
      <c r="AD365" s="105"/>
      <c r="AE365" s="105"/>
      <c r="AF365" s="105"/>
      <c r="AG365" s="105"/>
      <c r="AH365" s="105"/>
    </row>
    <row r="366" spans="29:34" x14ac:dyDescent="0.2">
      <c r="AC366" s="105"/>
      <c r="AD366" s="105"/>
      <c r="AE366" s="105"/>
      <c r="AF366" s="105"/>
      <c r="AG366" s="105"/>
      <c r="AH366" s="105"/>
    </row>
    <row r="367" spans="29:34" x14ac:dyDescent="0.2">
      <c r="AC367" s="105"/>
      <c r="AD367" s="105"/>
      <c r="AE367" s="105"/>
      <c r="AF367" s="105"/>
      <c r="AG367" s="105"/>
      <c r="AH367" s="105"/>
    </row>
    <row r="368" spans="29:34" x14ac:dyDescent="0.2">
      <c r="AC368" s="105"/>
      <c r="AD368" s="105"/>
      <c r="AE368" s="105"/>
      <c r="AF368" s="105"/>
      <c r="AG368" s="105"/>
      <c r="AH368" s="105"/>
    </row>
    <row r="369" spans="29:34" x14ac:dyDescent="0.2">
      <c r="AC369" s="105"/>
      <c r="AD369" s="105"/>
      <c r="AE369" s="105"/>
      <c r="AF369" s="105"/>
      <c r="AG369" s="105"/>
      <c r="AH369" s="105"/>
    </row>
    <row r="370" spans="29:34" x14ac:dyDescent="0.2">
      <c r="AC370" s="105"/>
      <c r="AD370" s="105"/>
      <c r="AE370" s="105"/>
      <c r="AF370" s="105"/>
      <c r="AG370" s="105"/>
      <c r="AH370" s="105"/>
    </row>
    <row r="371" spans="29:34" x14ac:dyDescent="0.2">
      <c r="AC371" s="105"/>
      <c r="AD371" s="105"/>
      <c r="AE371" s="105"/>
      <c r="AF371" s="105"/>
      <c r="AG371" s="105"/>
      <c r="AH371" s="105"/>
    </row>
    <row r="372" spans="29:34" x14ac:dyDescent="0.2">
      <c r="AC372" s="105"/>
      <c r="AD372" s="105"/>
      <c r="AE372" s="105"/>
      <c r="AF372" s="105"/>
      <c r="AG372" s="105"/>
      <c r="AH372" s="105"/>
    </row>
    <row r="373" spans="29:34" x14ac:dyDescent="0.2">
      <c r="AC373" s="105"/>
      <c r="AD373" s="105"/>
      <c r="AE373" s="105"/>
      <c r="AF373" s="105"/>
      <c r="AG373" s="105"/>
      <c r="AH373" s="105"/>
    </row>
    <row r="374" spans="29:34" x14ac:dyDescent="0.2">
      <c r="AC374" s="105"/>
      <c r="AD374" s="105"/>
      <c r="AE374" s="105"/>
      <c r="AF374" s="105"/>
      <c r="AG374" s="105"/>
      <c r="AH374" s="105"/>
    </row>
    <row r="375" spans="29:34" x14ac:dyDescent="0.2">
      <c r="AC375" s="105"/>
      <c r="AD375" s="105"/>
      <c r="AE375" s="105"/>
      <c r="AF375" s="105"/>
      <c r="AG375" s="105"/>
      <c r="AH375" s="105"/>
    </row>
    <row r="376" spans="29:34" x14ac:dyDescent="0.2">
      <c r="AC376" s="105"/>
      <c r="AD376" s="105"/>
      <c r="AE376" s="105"/>
      <c r="AF376" s="105"/>
      <c r="AG376" s="105"/>
      <c r="AH376" s="105"/>
    </row>
    <row r="377" spans="29:34" x14ac:dyDescent="0.2">
      <c r="AC377" s="105"/>
      <c r="AD377" s="105"/>
      <c r="AE377" s="105"/>
      <c r="AF377" s="105"/>
      <c r="AG377" s="105"/>
      <c r="AH377" s="105"/>
    </row>
    <row r="378" spans="29:34" x14ac:dyDescent="0.2">
      <c r="AC378" s="105"/>
      <c r="AD378" s="105"/>
      <c r="AE378" s="105"/>
      <c r="AF378" s="105"/>
      <c r="AG378" s="105"/>
      <c r="AH378" s="105"/>
    </row>
    <row r="379" spans="29:34" x14ac:dyDescent="0.2">
      <c r="AC379" s="105"/>
      <c r="AD379" s="105"/>
      <c r="AE379" s="105"/>
      <c r="AF379" s="105"/>
      <c r="AG379" s="105"/>
      <c r="AH379" s="105"/>
    </row>
    <row r="380" spans="29:34" x14ac:dyDescent="0.2">
      <c r="AC380" s="105"/>
      <c r="AD380" s="105"/>
      <c r="AE380" s="105"/>
      <c r="AF380" s="105"/>
      <c r="AG380" s="105"/>
      <c r="AH380" s="105"/>
    </row>
    <row r="381" spans="29:34" x14ac:dyDescent="0.2">
      <c r="AC381" s="105"/>
      <c r="AD381" s="105"/>
      <c r="AE381" s="105"/>
      <c r="AF381" s="105"/>
      <c r="AG381" s="105"/>
      <c r="AH381" s="105"/>
    </row>
    <row r="382" spans="29:34" x14ac:dyDescent="0.2">
      <c r="AC382" s="105"/>
      <c r="AD382" s="105"/>
      <c r="AE382" s="105"/>
      <c r="AF382" s="105"/>
      <c r="AG382" s="105"/>
      <c r="AH382" s="105"/>
    </row>
    <row r="383" spans="29:34" x14ac:dyDescent="0.2">
      <c r="AC383" s="105"/>
      <c r="AD383" s="105"/>
      <c r="AE383" s="105"/>
      <c r="AF383" s="105"/>
      <c r="AG383" s="105"/>
      <c r="AH383" s="105"/>
    </row>
    <row r="384" spans="29:34" x14ac:dyDescent="0.2">
      <c r="AC384" s="105"/>
      <c r="AD384" s="105"/>
      <c r="AE384" s="105"/>
      <c r="AF384" s="105"/>
      <c r="AG384" s="105"/>
      <c r="AH384" s="105"/>
    </row>
    <row r="385" spans="29:34" x14ac:dyDescent="0.2">
      <c r="AC385" s="105"/>
      <c r="AD385" s="105"/>
      <c r="AE385" s="105"/>
      <c r="AF385" s="105"/>
      <c r="AG385" s="105"/>
      <c r="AH385" s="105"/>
    </row>
    <row r="386" spans="29:34" x14ac:dyDescent="0.2">
      <c r="AC386" s="105"/>
      <c r="AD386" s="105"/>
      <c r="AE386" s="105"/>
      <c r="AF386" s="105"/>
      <c r="AG386" s="105"/>
      <c r="AH386" s="105"/>
    </row>
    <row r="387" spans="29:34" x14ac:dyDescent="0.2">
      <c r="AC387" s="105"/>
      <c r="AD387" s="105"/>
      <c r="AE387" s="105"/>
      <c r="AF387" s="105"/>
      <c r="AG387" s="105"/>
      <c r="AH387" s="105"/>
    </row>
    <row r="388" spans="29:34" x14ac:dyDescent="0.2">
      <c r="AC388" s="105"/>
      <c r="AD388" s="105"/>
      <c r="AE388" s="105"/>
      <c r="AF388" s="105"/>
      <c r="AG388" s="105"/>
      <c r="AH388" s="105"/>
    </row>
    <row r="389" spans="29:34" x14ac:dyDescent="0.2">
      <c r="AC389" s="105"/>
      <c r="AD389" s="105"/>
      <c r="AE389" s="105"/>
      <c r="AF389" s="105"/>
      <c r="AG389" s="105"/>
      <c r="AH389" s="105"/>
    </row>
    <row r="390" spans="29:34" x14ac:dyDescent="0.2">
      <c r="AC390" s="105"/>
      <c r="AD390" s="105"/>
      <c r="AE390" s="105"/>
      <c r="AF390" s="105"/>
      <c r="AG390" s="105"/>
      <c r="AH390" s="105"/>
    </row>
    <row r="391" spans="29:34" x14ac:dyDescent="0.2">
      <c r="AC391" s="105"/>
      <c r="AD391" s="105"/>
      <c r="AE391" s="105"/>
      <c r="AF391" s="105"/>
      <c r="AG391" s="105"/>
      <c r="AH391" s="105"/>
    </row>
    <row r="392" spans="29:34" x14ac:dyDescent="0.2">
      <c r="AC392" s="105"/>
      <c r="AD392" s="105"/>
      <c r="AE392" s="105"/>
      <c r="AF392" s="105"/>
      <c r="AG392" s="105"/>
      <c r="AH392" s="105"/>
    </row>
    <row r="393" spans="29:34" x14ac:dyDescent="0.2">
      <c r="AC393" s="105"/>
      <c r="AD393" s="105"/>
      <c r="AE393" s="105"/>
      <c r="AF393" s="105"/>
      <c r="AG393" s="105"/>
      <c r="AH393" s="105"/>
    </row>
    <row r="394" spans="29:34" x14ac:dyDescent="0.2">
      <c r="AC394" s="105"/>
      <c r="AD394" s="105"/>
      <c r="AE394" s="105"/>
      <c r="AF394" s="105"/>
      <c r="AG394" s="105"/>
      <c r="AH394" s="105"/>
    </row>
    <row r="395" spans="29:34" x14ac:dyDescent="0.2">
      <c r="AC395" s="105"/>
      <c r="AD395" s="105"/>
      <c r="AE395" s="105"/>
      <c r="AF395" s="105"/>
      <c r="AG395" s="105"/>
      <c r="AH395" s="105"/>
    </row>
    <row r="396" spans="29:34" x14ac:dyDescent="0.2">
      <c r="AC396" s="105"/>
      <c r="AD396" s="105"/>
      <c r="AE396" s="105"/>
      <c r="AF396" s="105"/>
      <c r="AG396" s="105"/>
      <c r="AH396" s="105"/>
    </row>
    <row r="397" spans="29:34" x14ac:dyDescent="0.2">
      <c r="AC397" s="105"/>
      <c r="AD397" s="105"/>
      <c r="AE397" s="105"/>
      <c r="AF397" s="105"/>
      <c r="AG397" s="105"/>
      <c r="AH397" s="105"/>
    </row>
    <row r="398" spans="29:34" x14ac:dyDescent="0.2">
      <c r="AC398" s="105"/>
      <c r="AD398" s="105"/>
      <c r="AE398" s="105"/>
      <c r="AF398" s="105"/>
      <c r="AG398" s="105"/>
      <c r="AH398" s="105"/>
    </row>
    <row r="399" spans="29:34" x14ac:dyDescent="0.2">
      <c r="AC399" s="105"/>
      <c r="AD399" s="105"/>
      <c r="AE399" s="105"/>
      <c r="AF399" s="105"/>
      <c r="AG399" s="105"/>
      <c r="AH399" s="105"/>
    </row>
    <row r="400" spans="29:34" x14ac:dyDescent="0.2">
      <c r="AC400" s="105"/>
      <c r="AD400" s="105"/>
      <c r="AE400" s="105"/>
      <c r="AF400" s="105"/>
      <c r="AG400" s="105"/>
      <c r="AH400" s="105"/>
    </row>
    <row r="401" spans="29:34" x14ac:dyDescent="0.2">
      <c r="AC401" s="105"/>
      <c r="AD401" s="105"/>
      <c r="AE401" s="105"/>
      <c r="AF401" s="105"/>
      <c r="AG401" s="105"/>
      <c r="AH401" s="105"/>
    </row>
    <row r="402" spans="29:34" x14ac:dyDescent="0.2">
      <c r="AC402" s="105"/>
      <c r="AD402" s="105"/>
      <c r="AE402" s="105"/>
      <c r="AF402" s="105"/>
      <c r="AG402" s="105"/>
      <c r="AH402" s="105"/>
    </row>
    <row r="403" spans="29:34" x14ac:dyDescent="0.2">
      <c r="AC403" s="105"/>
      <c r="AD403" s="105"/>
      <c r="AE403" s="105"/>
      <c r="AF403" s="105"/>
      <c r="AG403" s="105"/>
      <c r="AH403" s="105"/>
    </row>
    <row r="404" spans="29:34" x14ac:dyDescent="0.2">
      <c r="AC404" s="105"/>
      <c r="AD404" s="105"/>
      <c r="AE404" s="105"/>
      <c r="AF404" s="105"/>
      <c r="AG404" s="105"/>
      <c r="AH404" s="105"/>
    </row>
    <row r="405" spans="29:34" x14ac:dyDescent="0.2">
      <c r="AC405" s="105"/>
      <c r="AD405" s="105"/>
      <c r="AE405" s="105"/>
      <c r="AF405" s="105"/>
      <c r="AG405" s="105"/>
      <c r="AH405" s="105"/>
    </row>
    <row r="406" spans="29:34" x14ac:dyDescent="0.2">
      <c r="AC406" s="105"/>
      <c r="AD406" s="105"/>
      <c r="AE406" s="105"/>
      <c r="AF406" s="105"/>
      <c r="AG406" s="105"/>
      <c r="AH406" s="105"/>
    </row>
    <row r="407" spans="29:34" x14ac:dyDescent="0.2">
      <c r="AC407" s="105"/>
      <c r="AD407" s="105"/>
      <c r="AE407" s="105"/>
      <c r="AF407" s="105"/>
      <c r="AG407" s="105"/>
      <c r="AH407" s="105"/>
    </row>
    <row r="408" spans="29:34" x14ac:dyDescent="0.2">
      <c r="AC408" s="105"/>
      <c r="AD408" s="105"/>
      <c r="AE408" s="105"/>
      <c r="AF408" s="105"/>
      <c r="AG408" s="105"/>
      <c r="AH408" s="105"/>
    </row>
    <row r="409" spans="29:34" x14ac:dyDescent="0.2">
      <c r="AC409" s="105"/>
      <c r="AD409" s="105"/>
      <c r="AE409" s="105"/>
      <c r="AF409" s="105"/>
      <c r="AG409" s="105"/>
      <c r="AH409" s="105"/>
    </row>
    <row r="410" spans="29:34" x14ac:dyDescent="0.2">
      <c r="AC410" s="105"/>
      <c r="AD410" s="105"/>
      <c r="AE410" s="105"/>
      <c r="AF410" s="105"/>
      <c r="AG410" s="105"/>
      <c r="AH410" s="105"/>
    </row>
    <row r="411" spans="29:34" x14ac:dyDescent="0.2">
      <c r="AC411" s="105"/>
      <c r="AD411" s="105"/>
      <c r="AE411" s="105"/>
      <c r="AF411" s="105"/>
      <c r="AG411" s="105"/>
      <c r="AH411" s="105"/>
    </row>
    <row r="412" spans="29:34" x14ac:dyDescent="0.2">
      <c r="AC412" s="105"/>
      <c r="AD412" s="105"/>
      <c r="AE412" s="105"/>
      <c r="AF412" s="105"/>
      <c r="AG412" s="105"/>
      <c r="AH412" s="105"/>
    </row>
    <row r="413" spans="29:34" x14ac:dyDescent="0.2">
      <c r="AC413" s="105"/>
      <c r="AD413" s="105"/>
      <c r="AE413" s="105"/>
      <c r="AF413" s="105"/>
      <c r="AG413" s="105"/>
      <c r="AH413" s="105"/>
    </row>
    <row r="414" spans="29:34" x14ac:dyDescent="0.2">
      <c r="AC414" s="105"/>
      <c r="AD414" s="105"/>
      <c r="AE414" s="105"/>
      <c r="AF414" s="105"/>
      <c r="AG414" s="105"/>
      <c r="AH414" s="105"/>
    </row>
    <row r="415" spans="29:34" x14ac:dyDescent="0.2">
      <c r="AC415" s="105"/>
      <c r="AD415" s="105"/>
      <c r="AE415" s="105"/>
      <c r="AF415" s="105"/>
      <c r="AG415" s="105"/>
      <c r="AH415" s="105"/>
    </row>
    <row r="416" spans="29:34" x14ac:dyDescent="0.2">
      <c r="AC416" s="105"/>
      <c r="AD416" s="105"/>
      <c r="AE416" s="105"/>
      <c r="AF416" s="105"/>
      <c r="AG416" s="105"/>
      <c r="AH416" s="105"/>
    </row>
    <row r="417" spans="29:34" x14ac:dyDescent="0.2">
      <c r="AC417" s="105"/>
      <c r="AD417" s="105"/>
      <c r="AE417" s="105"/>
      <c r="AF417" s="105"/>
      <c r="AG417" s="105"/>
      <c r="AH417" s="105"/>
    </row>
    <row r="418" spans="29:34" x14ac:dyDescent="0.2">
      <c r="AC418" s="105"/>
      <c r="AD418" s="105"/>
      <c r="AE418" s="105"/>
      <c r="AF418" s="105"/>
      <c r="AG418" s="105"/>
      <c r="AH418" s="105"/>
    </row>
    <row r="419" spans="29:34" x14ac:dyDescent="0.2">
      <c r="AC419" s="105"/>
      <c r="AD419" s="105"/>
      <c r="AE419" s="105"/>
      <c r="AF419" s="105"/>
      <c r="AG419" s="105"/>
      <c r="AH419" s="105"/>
    </row>
    <row r="420" spans="29:34" x14ac:dyDescent="0.2">
      <c r="AC420" s="105"/>
      <c r="AD420" s="105"/>
      <c r="AE420" s="105"/>
      <c r="AF420" s="105"/>
      <c r="AG420" s="105"/>
      <c r="AH420" s="105"/>
    </row>
    <row r="421" spans="29:34" x14ac:dyDescent="0.2">
      <c r="AC421" s="105"/>
      <c r="AD421" s="105"/>
      <c r="AE421" s="105"/>
      <c r="AF421" s="105"/>
      <c r="AG421" s="105"/>
      <c r="AH421" s="105"/>
    </row>
    <row r="422" spans="29:34" x14ac:dyDescent="0.2">
      <c r="AC422" s="105"/>
      <c r="AD422" s="105"/>
      <c r="AE422" s="105"/>
      <c r="AF422" s="105"/>
      <c r="AG422" s="105"/>
      <c r="AH422" s="105"/>
    </row>
    <row r="423" spans="29:34" x14ac:dyDescent="0.2">
      <c r="AC423" s="105"/>
      <c r="AD423" s="105"/>
      <c r="AE423" s="105"/>
      <c r="AF423" s="105"/>
      <c r="AG423" s="105"/>
      <c r="AH423" s="105"/>
    </row>
    <row r="424" spans="29:34" x14ac:dyDescent="0.2">
      <c r="AC424" s="105"/>
      <c r="AD424" s="105"/>
      <c r="AE424" s="105"/>
      <c r="AF424" s="105"/>
      <c r="AG424" s="105"/>
      <c r="AH424" s="105"/>
    </row>
    <row r="425" spans="29:34" x14ac:dyDescent="0.2">
      <c r="AC425" s="105"/>
      <c r="AD425" s="105"/>
      <c r="AE425" s="105"/>
      <c r="AF425" s="105"/>
      <c r="AG425" s="105"/>
      <c r="AH425" s="105"/>
    </row>
    <row r="426" spans="29:34" x14ac:dyDescent="0.2">
      <c r="AC426" s="105"/>
      <c r="AD426" s="105"/>
      <c r="AE426" s="105"/>
      <c r="AF426" s="105"/>
      <c r="AG426" s="105"/>
      <c r="AH426" s="105"/>
    </row>
    <row r="427" spans="29:34" x14ac:dyDescent="0.2">
      <c r="AC427" s="105"/>
      <c r="AD427" s="105"/>
      <c r="AE427" s="105"/>
      <c r="AF427" s="105"/>
      <c r="AG427" s="105"/>
      <c r="AH427" s="105"/>
    </row>
    <row r="428" spans="29:34" x14ac:dyDescent="0.2">
      <c r="AC428" s="105"/>
      <c r="AD428" s="105"/>
      <c r="AE428" s="105"/>
      <c r="AF428" s="105"/>
      <c r="AG428" s="105"/>
      <c r="AH428" s="105"/>
    </row>
    <row r="429" spans="29:34" x14ac:dyDescent="0.2">
      <c r="AC429" s="105"/>
      <c r="AD429" s="105"/>
      <c r="AE429" s="105"/>
      <c r="AF429" s="105"/>
      <c r="AG429" s="105"/>
      <c r="AH429" s="105"/>
    </row>
    <row r="430" spans="29:34" x14ac:dyDescent="0.2">
      <c r="AC430" s="105"/>
      <c r="AD430" s="105"/>
      <c r="AE430" s="105"/>
      <c r="AF430" s="105"/>
      <c r="AG430" s="105"/>
      <c r="AH430" s="105"/>
    </row>
    <row r="431" spans="29:34" x14ac:dyDescent="0.2">
      <c r="AC431" s="105"/>
      <c r="AD431" s="105"/>
      <c r="AE431" s="105"/>
      <c r="AF431" s="105"/>
      <c r="AG431" s="105"/>
      <c r="AH431" s="105"/>
    </row>
    <row r="432" spans="29:34" x14ac:dyDescent="0.2">
      <c r="AC432" s="105"/>
      <c r="AD432" s="105"/>
      <c r="AE432" s="105"/>
      <c r="AF432" s="105"/>
      <c r="AG432" s="105"/>
      <c r="AH432" s="105"/>
    </row>
    <row r="433" spans="29:34" x14ac:dyDescent="0.2">
      <c r="AC433" s="105"/>
      <c r="AD433" s="105"/>
      <c r="AE433" s="105"/>
      <c r="AF433" s="105"/>
      <c r="AG433" s="105"/>
      <c r="AH433" s="105"/>
    </row>
    <row r="434" spans="29:34" x14ac:dyDescent="0.2">
      <c r="AC434" s="105"/>
      <c r="AD434" s="105"/>
      <c r="AE434" s="105"/>
      <c r="AF434" s="105"/>
      <c r="AG434" s="105"/>
      <c r="AH434" s="105"/>
    </row>
    <row r="435" spans="29:34" x14ac:dyDescent="0.2">
      <c r="AC435" s="105"/>
      <c r="AD435" s="105"/>
      <c r="AE435" s="105"/>
      <c r="AF435" s="105"/>
      <c r="AG435" s="105"/>
      <c r="AH435" s="105"/>
    </row>
    <row r="436" spans="29:34" x14ac:dyDescent="0.2">
      <c r="AC436" s="105"/>
      <c r="AD436" s="105"/>
      <c r="AE436" s="105"/>
      <c r="AF436" s="105"/>
      <c r="AG436" s="105"/>
      <c r="AH436" s="105"/>
    </row>
    <row r="437" spans="29:34" x14ac:dyDescent="0.2">
      <c r="AC437" s="105"/>
      <c r="AD437" s="105"/>
      <c r="AE437" s="105"/>
      <c r="AF437" s="105"/>
      <c r="AG437" s="105"/>
      <c r="AH437" s="105"/>
    </row>
    <row r="438" spans="29:34" x14ac:dyDescent="0.2">
      <c r="AC438" s="105"/>
      <c r="AD438" s="105"/>
      <c r="AE438" s="105"/>
      <c r="AF438" s="105"/>
      <c r="AG438" s="105"/>
      <c r="AH438" s="105"/>
    </row>
    <row r="439" spans="29:34" x14ac:dyDescent="0.2">
      <c r="AC439" s="105"/>
      <c r="AD439" s="105"/>
      <c r="AE439" s="105"/>
      <c r="AF439" s="105"/>
      <c r="AG439" s="105"/>
      <c r="AH439" s="105"/>
    </row>
    <row r="440" spans="29:34" x14ac:dyDescent="0.2">
      <c r="AC440" s="105"/>
      <c r="AD440" s="105"/>
      <c r="AE440" s="105"/>
      <c r="AF440" s="105"/>
      <c r="AG440" s="105"/>
      <c r="AH440" s="105"/>
    </row>
    <row r="441" spans="29:34" x14ac:dyDescent="0.2">
      <c r="AC441" s="105"/>
      <c r="AD441" s="105"/>
      <c r="AE441" s="105"/>
      <c r="AF441" s="105"/>
      <c r="AG441" s="105"/>
      <c r="AH441" s="105"/>
    </row>
    <row r="442" spans="29:34" x14ac:dyDescent="0.2">
      <c r="AC442" s="105"/>
      <c r="AD442" s="105"/>
      <c r="AE442" s="105"/>
      <c r="AF442" s="105"/>
      <c r="AG442" s="105"/>
      <c r="AH442" s="105"/>
    </row>
    <row r="443" spans="29:34" x14ac:dyDescent="0.2">
      <c r="AC443" s="105"/>
      <c r="AD443" s="105"/>
      <c r="AE443" s="105"/>
      <c r="AF443" s="105"/>
      <c r="AG443" s="105"/>
      <c r="AH443" s="105"/>
    </row>
    <row r="444" spans="29:34" x14ac:dyDescent="0.2">
      <c r="AC444" s="105"/>
      <c r="AD444" s="105"/>
      <c r="AE444" s="105"/>
      <c r="AF444" s="105"/>
      <c r="AG444" s="105"/>
      <c r="AH444" s="105"/>
    </row>
    <row r="445" spans="29:34" x14ac:dyDescent="0.2">
      <c r="AC445" s="105"/>
      <c r="AD445" s="105"/>
      <c r="AE445" s="105"/>
      <c r="AF445" s="105"/>
      <c r="AG445" s="105"/>
      <c r="AH445" s="105"/>
    </row>
    <row r="446" spans="29:34" x14ac:dyDescent="0.2">
      <c r="AC446" s="105"/>
      <c r="AD446" s="105"/>
      <c r="AE446" s="105"/>
      <c r="AF446" s="105"/>
      <c r="AG446" s="105"/>
      <c r="AH446" s="105"/>
    </row>
    <row r="447" spans="29:34" x14ac:dyDescent="0.2">
      <c r="AC447" s="105"/>
      <c r="AD447" s="105"/>
      <c r="AE447" s="105"/>
      <c r="AF447" s="105"/>
      <c r="AG447" s="105"/>
      <c r="AH447" s="105"/>
    </row>
    <row r="448" spans="29:34" x14ac:dyDescent="0.2">
      <c r="AC448" s="105"/>
      <c r="AD448" s="105"/>
      <c r="AE448" s="105"/>
      <c r="AF448" s="105"/>
      <c r="AG448" s="105"/>
      <c r="AH448" s="105"/>
    </row>
    <row r="449" spans="29:34" x14ac:dyDescent="0.2">
      <c r="AC449" s="105"/>
      <c r="AD449" s="105"/>
      <c r="AE449" s="105"/>
      <c r="AF449" s="105"/>
      <c r="AG449" s="105"/>
      <c r="AH449" s="105"/>
    </row>
    <row r="450" spans="29:34" x14ac:dyDescent="0.2">
      <c r="AC450" s="105"/>
      <c r="AD450" s="105"/>
      <c r="AE450" s="105"/>
      <c r="AF450" s="105"/>
      <c r="AG450" s="105"/>
      <c r="AH450" s="105"/>
    </row>
    <row r="451" spans="29:34" x14ac:dyDescent="0.2">
      <c r="AC451" s="105"/>
      <c r="AD451" s="105"/>
      <c r="AE451" s="105"/>
      <c r="AF451" s="105"/>
      <c r="AG451" s="105"/>
      <c r="AH451" s="105"/>
    </row>
    <row r="452" spans="29:34" x14ac:dyDescent="0.2">
      <c r="AC452" s="105"/>
      <c r="AD452" s="105"/>
      <c r="AE452" s="105"/>
      <c r="AF452" s="105"/>
      <c r="AG452" s="105"/>
      <c r="AH452" s="105"/>
    </row>
    <row r="453" spans="29:34" x14ac:dyDescent="0.2">
      <c r="AC453" s="105"/>
      <c r="AD453" s="105"/>
      <c r="AE453" s="105"/>
      <c r="AF453" s="105"/>
      <c r="AG453" s="105"/>
      <c r="AH453" s="105"/>
    </row>
    <row r="454" spans="29:34" x14ac:dyDescent="0.2">
      <c r="AC454" s="105"/>
      <c r="AD454" s="105"/>
      <c r="AE454" s="105"/>
      <c r="AF454" s="105"/>
      <c r="AG454" s="105"/>
      <c r="AH454" s="105"/>
    </row>
    <row r="455" spans="29:34" x14ac:dyDescent="0.2">
      <c r="AC455" s="105"/>
      <c r="AD455" s="105"/>
      <c r="AE455" s="105"/>
      <c r="AF455" s="105"/>
      <c r="AG455" s="105"/>
      <c r="AH455" s="105"/>
    </row>
    <row r="456" spans="29:34" x14ac:dyDescent="0.2">
      <c r="AC456" s="105"/>
      <c r="AD456" s="105"/>
      <c r="AE456" s="105"/>
      <c r="AF456" s="105"/>
      <c r="AG456" s="105"/>
      <c r="AH456" s="105"/>
    </row>
    <row r="457" spans="29:34" x14ac:dyDescent="0.2">
      <c r="AC457" s="105"/>
      <c r="AD457" s="105"/>
      <c r="AE457" s="105"/>
      <c r="AF457" s="105"/>
      <c r="AG457" s="105"/>
      <c r="AH457" s="105"/>
    </row>
    <row r="458" spans="29:34" x14ac:dyDescent="0.2">
      <c r="AC458" s="105"/>
      <c r="AD458" s="105"/>
      <c r="AE458" s="105"/>
      <c r="AF458" s="105"/>
      <c r="AG458" s="105"/>
      <c r="AH458" s="105"/>
    </row>
    <row r="459" spans="29:34" x14ac:dyDescent="0.2">
      <c r="AC459" s="105"/>
      <c r="AD459" s="105"/>
      <c r="AE459" s="105"/>
      <c r="AF459" s="105"/>
      <c r="AG459" s="105"/>
      <c r="AH459" s="105"/>
    </row>
    <row r="460" spans="29:34" x14ac:dyDescent="0.2">
      <c r="AC460" s="105"/>
      <c r="AD460" s="105"/>
      <c r="AE460" s="105"/>
      <c r="AF460" s="105"/>
      <c r="AG460" s="105"/>
      <c r="AH460" s="105"/>
    </row>
    <row r="461" spans="29:34" x14ac:dyDescent="0.2">
      <c r="AC461" s="105"/>
      <c r="AD461" s="105"/>
      <c r="AE461" s="105"/>
      <c r="AF461" s="105"/>
      <c r="AG461" s="105"/>
      <c r="AH461" s="105"/>
    </row>
    <row r="462" spans="29:34" x14ac:dyDescent="0.2">
      <c r="AC462" s="105"/>
      <c r="AD462" s="105"/>
      <c r="AE462" s="105"/>
      <c r="AF462" s="105"/>
      <c r="AG462" s="105"/>
      <c r="AH462" s="105"/>
    </row>
    <row r="463" spans="29:34" x14ac:dyDescent="0.2">
      <c r="AC463" s="105"/>
      <c r="AD463" s="105"/>
      <c r="AE463" s="105"/>
      <c r="AF463" s="105"/>
      <c r="AG463" s="105"/>
      <c r="AH463" s="105"/>
    </row>
    <row r="464" spans="29:34" x14ac:dyDescent="0.2">
      <c r="AC464" s="105"/>
      <c r="AD464" s="105"/>
      <c r="AE464" s="105"/>
      <c r="AF464" s="105"/>
      <c r="AG464" s="105"/>
      <c r="AH464" s="105"/>
    </row>
    <row r="465" spans="29:34" x14ac:dyDescent="0.2">
      <c r="AC465" s="105"/>
      <c r="AD465" s="105"/>
      <c r="AE465" s="105"/>
      <c r="AF465" s="105"/>
      <c r="AG465" s="105"/>
      <c r="AH465" s="105"/>
    </row>
    <row r="466" spans="29:34" x14ac:dyDescent="0.2">
      <c r="AC466" s="105"/>
      <c r="AD466" s="105"/>
      <c r="AE466" s="105"/>
      <c r="AF466" s="105"/>
      <c r="AG466" s="105"/>
      <c r="AH466" s="105"/>
    </row>
    <row r="467" spans="29:34" x14ac:dyDescent="0.2">
      <c r="AC467" s="105"/>
      <c r="AD467" s="105"/>
      <c r="AE467" s="105"/>
      <c r="AF467" s="105"/>
      <c r="AG467" s="105"/>
      <c r="AH467" s="105"/>
    </row>
    <row r="468" spans="29:34" x14ac:dyDescent="0.2">
      <c r="AC468" s="105"/>
      <c r="AD468" s="105"/>
      <c r="AE468" s="105"/>
      <c r="AF468" s="105"/>
      <c r="AG468" s="105"/>
      <c r="AH468" s="105"/>
    </row>
    <row r="469" spans="29:34" x14ac:dyDescent="0.2">
      <c r="AC469" s="105"/>
      <c r="AD469" s="105"/>
      <c r="AE469" s="105"/>
      <c r="AF469" s="105"/>
      <c r="AG469" s="105"/>
      <c r="AH469" s="105"/>
    </row>
    <row r="470" spans="29:34" x14ac:dyDescent="0.2">
      <c r="AC470" s="105"/>
      <c r="AD470" s="105"/>
      <c r="AE470" s="105"/>
      <c r="AF470" s="105"/>
      <c r="AG470" s="105"/>
      <c r="AH470" s="105"/>
    </row>
    <row r="471" spans="29:34" x14ac:dyDescent="0.2">
      <c r="AC471" s="105"/>
      <c r="AD471" s="105"/>
      <c r="AE471" s="105"/>
      <c r="AF471" s="105"/>
      <c r="AG471" s="105"/>
      <c r="AH471" s="105"/>
    </row>
    <row r="472" spans="29:34" x14ac:dyDescent="0.2">
      <c r="AC472" s="105"/>
      <c r="AD472" s="105"/>
      <c r="AE472" s="105"/>
      <c r="AF472" s="105"/>
      <c r="AG472" s="105"/>
      <c r="AH472" s="105"/>
    </row>
    <row r="473" spans="29:34" x14ac:dyDescent="0.2">
      <c r="AC473" s="105"/>
      <c r="AD473" s="105"/>
      <c r="AE473" s="105"/>
      <c r="AF473" s="105"/>
      <c r="AG473" s="105"/>
      <c r="AH473" s="105"/>
    </row>
    <row r="474" spans="29:34" x14ac:dyDescent="0.2">
      <c r="AC474" s="105"/>
      <c r="AD474" s="105"/>
      <c r="AE474" s="105"/>
      <c r="AF474" s="105"/>
      <c r="AG474" s="105"/>
      <c r="AH474" s="105"/>
    </row>
    <row r="475" spans="29:34" x14ac:dyDescent="0.2">
      <c r="AC475" s="105"/>
      <c r="AD475" s="105"/>
      <c r="AE475" s="105"/>
      <c r="AF475" s="105"/>
      <c r="AG475" s="105"/>
      <c r="AH475" s="105"/>
    </row>
    <row r="476" spans="29:34" x14ac:dyDescent="0.2">
      <c r="AC476" s="105"/>
      <c r="AD476" s="105"/>
      <c r="AE476" s="105"/>
      <c r="AF476" s="105"/>
      <c r="AG476" s="105"/>
      <c r="AH476" s="105"/>
    </row>
    <row r="477" spans="29:34" x14ac:dyDescent="0.2">
      <c r="AC477" s="105"/>
      <c r="AD477" s="105"/>
      <c r="AE477" s="105"/>
      <c r="AF477" s="105"/>
      <c r="AG477" s="105"/>
      <c r="AH477" s="105"/>
    </row>
    <row r="478" spans="29:34" x14ac:dyDescent="0.2">
      <c r="AC478" s="105"/>
      <c r="AD478" s="105"/>
      <c r="AE478" s="105"/>
      <c r="AF478" s="105"/>
      <c r="AG478" s="105"/>
      <c r="AH478" s="105"/>
    </row>
    <row r="479" spans="29:34" x14ac:dyDescent="0.2">
      <c r="AC479" s="105"/>
      <c r="AD479" s="105"/>
      <c r="AE479" s="105"/>
      <c r="AF479" s="105"/>
      <c r="AG479" s="105"/>
      <c r="AH479" s="105"/>
    </row>
    <row r="480" spans="29:34" x14ac:dyDescent="0.2">
      <c r="AC480" s="105"/>
      <c r="AD480" s="105"/>
      <c r="AE480" s="105"/>
      <c r="AF480" s="105"/>
      <c r="AG480" s="105"/>
      <c r="AH480" s="105"/>
    </row>
    <row r="481" spans="29:34" x14ac:dyDescent="0.2">
      <c r="AC481" s="105"/>
      <c r="AD481" s="105"/>
      <c r="AE481" s="105"/>
      <c r="AF481" s="105"/>
      <c r="AG481" s="105"/>
      <c r="AH481" s="105"/>
    </row>
    <row r="482" spans="29:34" x14ac:dyDescent="0.2">
      <c r="AC482" s="105"/>
      <c r="AD482" s="105"/>
      <c r="AE482" s="105"/>
      <c r="AF482" s="105"/>
      <c r="AG482" s="105"/>
      <c r="AH482" s="105"/>
    </row>
    <row r="483" spans="29:34" x14ac:dyDescent="0.2">
      <c r="AC483" s="105"/>
      <c r="AD483" s="105"/>
      <c r="AE483" s="105"/>
      <c r="AF483" s="105"/>
      <c r="AG483" s="105"/>
      <c r="AH483" s="105"/>
    </row>
    <row r="484" spans="29:34" x14ac:dyDescent="0.2">
      <c r="AC484" s="105"/>
      <c r="AD484" s="105"/>
      <c r="AE484" s="105"/>
      <c r="AF484" s="105"/>
      <c r="AG484" s="105"/>
      <c r="AH484" s="105"/>
    </row>
    <row r="485" spans="29:34" x14ac:dyDescent="0.2">
      <c r="AC485" s="105"/>
      <c r="AD485" s="105"/>
      <c r="AE485" s="105"/>
      <c r="AF485" s="105"/>
      <c r="AG485" s="105"/>
      <c r="AH485" s="105"/>
    </row>
    <row r="486" spans="29:34" x14ac:dyDescent="0.2">
      <c r="AC486" s="105"/>
      <c r="AD486" s="105"/>
      <c r="AE486" s="105"/>
      <c r="AF486" s="105"/>
      <c r="AG486" s="105"/>
      <c r="AH486" s="105"/>
    </row>
    <row r="487" spans="29:34" x14ac:dyDescent="0.2">
      <c r="AC487" s="105"/>
      <c r="AD487" s="105"/>
      <c r="AE487" s="105"/>
      <c r="AF487" s="105"/>
      <c r="AG487" s="105"/>
      <c r="AH487" s="105"/>
    </row>
    <row r="488" spans="29:34" x14ac:dyDescent="0.2">
      <c r="AC488" s="105"/>
      <c r="AD488" s="105"/>
      <c r="AE488" s="105"/>
      <c r="AF488" s="105"/>
      <c r="AG488" s="105"/>
      <c r="AH488" s="105"/>
    </row>
    <row r="489" spans="29:34" x14ac:dyDescent="0.2">
      <c r="AC489" s="105"/>
      <c r="AD489" s="105"/>
      <c r="AE489" s="105"/>
      <c r="AF489" s="105"/>
      <c r="AG489" s="105"/>
      <c r="AH489" s="105"/>
    </row>
    <row r="490" spans="29:34" x14ac:dyDescent="0.2">
      <c r="AC490" s="105"/>
      <c r="AD490" s="105"/>
      <c r="AE490" s="105"/>
      <c r="AF490" s="105"/>
      <c r="AG490" s="105"/>
      <c r="AH490" s="105"/>
    </row>
    <row r="491" spans="29:34" x14ac:dyDescent="0.2">
      <c r="AC491" s="105"/>
      <c r="AD491" s="105"/>
      <c r="AE491" s="105"/>
      <c r="AF491" s="105"/>
      <c r="AG491" s="105"/>
      <c r="AH491" s="105"/>
    </row>
    <row r="492" spans="29:34" x14ac:dyDescent="0.2">
      <c r="AC492" s="105"/>
      <c r="AD492" s="105"/>
      <c r="AE492" s="105"/>
      <c r="AF492" s="105"/>
      <c r="AG492" s="105"/>
      <c r="AH492" s="105"/>
    </row>
    <row r="493" spans="29:34" x14ac:dyDescent="0.2">
      <c r="AC493" s="105"/>
      <c r="AD493" s="105"/>
      <c r="AE493" s="105"/>
      <c r="AF493" s="105"/>
      <c r="AG493" s="105"/>
      <c r="AH493" s="105"/>
    </row>
    <row r="494" spans="29:34" x14ac:dyDescent="0.2">
      <c r="AC494" s="105"/>
      <c r="AD494" s="105"/>
      <c r="AE494" s="105"/>
      <c r="AF494" s="105"/>
      <c r="AG494" s="105"/>
      <c r="AH494" s="105"/>
    </row>
    <row r="495" spans="29:34" x14ac:dyDescent="0.2">
      <c r="AC495" s="105"/>
      <c r="AD495" s="105"/>
      <c r="AE495" s="105"/>
      <c r="AF495" s="105"/>
      <c r="AG495" s="105"/>
      <c r="AH495" s="105"/>
    </row>
    <row r="496" spans="29:34" x14ac:dyDescent="0.2">
      <c r="AC496" s="105"/>
      <c r="AD496" s="105"/>
      <c r="AE496" s="105"/>
      <c r="AF496" s="105"/>
      <c r="AG496" s="105"/>
      <c r="AH496" s="105"/>
    </row>
    <row r="497" spans="29:34" x14ac:dyDescent="0.2">
      <c r="AC497" s="105"/>
      <c r="AD497" s="105"/>
      <c r="AE497" s="105"/>
      <c r="AF497" s="105"/>
      <c r="AG497" s="105"/>
      <c r="AH497" s="105"/>
    </row>
    <row r="498" spans="29:34" x14ac:dyDescent="0.2">
      <c r="AC498" s="105"/>
      <c r="AD498" s="105"/>
      <c r="AE498" s="105"/>
      <c r="AF498" s="105"/>
      <c r="AG498" s="105"/>
      <c r="AH498" s="105"/>
    </row>
    <row r="499" spans="29:34" x14ac:dyDescent="0.2">
      <c r="AC499" s="105"/>
      <c r="AD499" s="105"/>
      <c r="AE499" s="105"/>
      <c r="AF499" s="105"/>
      <c r="AG499" s="105"/>
      <c r="AH499" s="105"/>
    </row>
    <row r="500" spans="29:34" x14ac:dyDescent="0.2">
      <c r="AC500" s="105"/>
      <c r="AD500" s="105"/>
      <c r="AE500" s="105"/>
      <c r="AF500" s="105"/>
      <c r="AG500" s="105"/>
      <c r="AH500" s="105"/>
    </row>
    <row r="501" spans="29:34" x14ac:dyDescent="0.2">
      <c r="AC501" s="105"/>
      <c r="AD501" s="105"/>
      <c r="AE501" s="105"/>
      <c r="AF501" s="105"/>
      <c r="AG501" s="105"/>
      <c r="AH501" s="105"/>
    </row>
    <row r="502" spans="29:34" x14ac:dyDescent="0.2">
      <c r="AC502" s="105"/>
      <c r="AD502" s="105"/>
      <c r="AE502" s="105"/>
      <c r="AF502" s="105"/>
      <c r="AG502" s="105"/>
      <c r="AH502" s="105"/>
    </row>
    <row r="503" spans="29:34" x14ac:dyDescent="0.2">
      <c r="AC503" s="105"/>
      <c r="AD503" s="105"/>
      <c r="AE503" s="105"/>
      <c r="AF503" s="105"/>
      <c r="AG503" s="105"/>
      <c r="AH503" s="105"/>
    </row>
    <row r="504" spans="29:34" x14ac:dyDescent="0.2">
      <c r="AC504" s="105"/>
      <c r="AD504" s="105"/>
      <c r="AE504" s="105"/>
      <c r="AF504" s="105"/>
      <c r="AG504" s="105"/>
      <c r="AH504" s="105"/>
    </row>
    <row r="505" spans="29:34" x14ac:dyDescent="0.2">
      <c r="AC505" s="105"/>
      <c r="AD505" s="105"/>
      <c r="AE505" s="105"/>
      <c r="AF505" s="105"/>
      <c r="AG505" s="105"/>
      <c r="AH505" s="105"/>
    </row>
    <row r="506" spans="29:34" x14ac:dyDescent="0.2">
      <c r="AC506" s="105"/>
      <c r="AD506" s="105"/>
      <c r="AE506" s="105"/>
      <c r="AF506" s="105"/>
      <c r="AG506" s="105"/>
      <c r="AH506" s="105"/>
    </row>
    <row r="507" spans="29:34" x14ac:dyDescent="0.2">
      <c r="AC507" s="105"/>
      <c r="AD507" s="105"/>
      <c r="AE507" s="105"/>
      <c r="AF507" s="105"/>
      <c r="AG507" s="105"/>
      <c r="AH507" s="105"/>
    </row>
    <row r="508" spans="29:34" x14ac:dyDescent="0.2">
      <c r="AC508" s="105"/>
      <c r="AD508" s="105"/>
      <c r="AE508" s="105"/>
      <c r="AF508" s="105"/>
      <c r="AG508" s="105"/>
      <c r="AH508" s="105"/>
    </row>
    <row r="509" spans="29:34" x14ac:dyDescent="0.2">
      <c r="AC509" s="105"/>
      <c r="AD509" s="105"/>
      <c r="AE509" s="105"/>
      <c r="AF509" s="105"/>
      <c r="AG509" s="105"/>
      <c r="AH509" s="105"/>
    </row>
    <row r="510" spans="29:34" x14ac:dyDescent="0.2">
      <c r="AC510" s="105"/>
      <c r="AD510" s="105"/>
      <c r="AE510" s="105"/>
      <c r="AF510" s="105"/>
      <c r="AG510" s="105"/>
      <c r="AH510" s="105"/>
    </row>
    <row r="511" spans="29:34" x14ac:dyDescent="0.2">
      <c r="AC511" s="105"/>
      <c r="AD511" s="105"/>
      <c r="AE511" s="105"/>
      <c r="AF511" s="105"/>
      <c r="AG511" s="105"/>
      <c r="AH511" s="105"/>
    </row>
    <row r="512" spans="29:34" x14ac:dyDescent="0.2">
      <c r="AC512" s="105"/>
      <c r="AD512" s="105"/>
      <c r="AE512" s="105"/>
      <c r="AF512" s="105"/>
      <c r="AG512" s="105"/>
      <c r="AH512" s="105"/>
    </row>
    <row r="513" spans="29:34" x14ac:dyDescent="0.2">
      <c r="AC513" s="105"/>
      <c r="AD513" s="105"/>
      <c r="AE513" s="105"/>
      <c r="AF513" s="105"/>
      <c r="AG513" s="105"/>
      <c r="AH513" s="105"/>
    </row>
    <row r="514" spans="29:34" x14ac:dyDescent="0.2">
      <c r="AC514" s="105"/>
      <c r="AD514" s="105"/>
      <c r="AE514" s="105"/>
      <c r="AF514" s="105"/>
      <c r="AG514" s="105"/>
      <c r="AH514" s="105"/>
    </row>
    <row r="515" spans="29:34" x14ac:dyDescent="0.2">
      <c r="AC515" s="105"/>
      <c r="AD515" s="105"/>
      <c r="AE515" s="105"/>
      <c r="AF515" s="105"/>
      <c r="AG515" s="105"/>
      <c r="AH515" s="105"/>
    </row>
    <row r="516" spans="29:34" x14ac:dyDescent="0.2">
      <c r="AC516" s="105"/>
      <c r="AD516" s="105"/>
      <c r="AE516" s="105"/>
      <c r="AF516" s="105"/>
      <c r="AG516" s="105"/>
      <c r="AH516" s="105"/>
    </row>
    <row r="517" spans="29:34" x14ac:dyDescent="0.2">
      <c r="AC517" s="105"/>
      <c r="AD517" s="105"/>
      <c r="AE517" s="105"/>
      <c r="AF517" s="105"/>
      <c r="AG517" s="105"/>
      <c r="AH517" s="105"/>
    </row>
    <row r="518" spans="29:34" x14ac:dyDescent="0.2">
      <c r="AC518" s="105"/>
      <c r="AD518" s="105"/>
      <c r="AE518" s="105"/>
      <c r="AF518" s="105"/>
      <c r="AG518" s="105"/>
      <c r="AH518" s="105"/>
    </row>
    <row r="519" spans="29:34" x14ac:dyDescent="0.2">
      <c r="AC519" s="105"/>
      <c r="AD519" s="105"/>
      <c r="AE519" s="105"/>
      <c r="AF519" s="105"/>
      <c r="AG519" s="105"/>
      <c r="AH519" s="105"/>
    </row>
    <row r="520" spans="29:34" x14ac:dyDescent="0.2">
      <c r="AC520" s="105"/>
      <c r="AD520" s="105"/>
      <c r="AE520" s="105"/>
      <c r="AF520" s="105"/>
      <c r="AG520" s="105"/>
      <c r="AH520" s="105"/>
    </row>
    <row r="521" spans="29:34" x14ac:dyDescent="0.2">
      <c r="AC521" s="105"/>
      <c r="AD521" s="105"/>
      <c r="AE521" s="105"/>
      <c r="AF521" s="105"/>
      <c r="AG521" s="105"/>
      <c r="AH521" s="105"/>
    </row>
    <row r="522" spans="29:34" x14ac:dyDescent="0.2">
      <c r="AC522" s="105"/>
      <c r="AD522" s="105"/>
      <c r="AE522" s="105"/>
      <c r="AF522" s="105"/>
      <c r="AG522" s="105"/>
      <c r="AH522" s="105"/>
    </row>
    <row r="523" spans="29:34" x14ac:dyDescent="0.2">
      <c r="AC523" s="105"/>
      <c r="AD523" s="105"/>
      <c r="AE523" s="105"/>
      <c r="AF523" s="105"/>
      <c r="AG523" s="105"/>
      <c r="AH523" s="105"/>
    </row>
    <row r="524" spans="29:34" x14ac:dyDescent="0.2">
      <c r="AC524" s="105"/>
      <c r="AD524" s="105"/>
      <c r="AE524" s="105"/>
      <c r="AF524" s="105"/>
      <c r="AG524" s="105"/>
      <c r="AH524" s="105"/>
    </row>
    <row r="525" spans="29:34" x14ac:dyDescent="0.2">
      <c r="AC525" s="105"/>
      <c r="AD525" s="105"/>
      <c r="AE525" s="105"/>
      <c r="AF525" s="105"/>
      <c r="AG525" s="105"/>
      <c r="AH525" s="105"/>
    </row>
    <row r="526" spans="29:34" x14ac:dyDescent="0.2">
      <c r="AC526" s="105"/>
      <c r="AD526" s="105"/>
      <c r="AE526" s="105"/>
      <c r="AF526" s="105"/>
      <c r="AG526" s="105"/>
      <c r="AH526" s="105"/>
    </row>
    <row r="527" spans="29:34" x14ac:dyDescent="0.2">
      <c r="AC527" s="105"/>
      <c r="AD527" s="105"/>
      <c r="AE527" s="105"/>
      <c r="AF527" s="105"/>
      <c r="AG527" s="105"/>
      <c r="AH527" s="105"/>
    </row>
    <row r="528" spans="29:34" x14ac:dyDescent="0.2">
      <c r="AC528" s="105"/>
      <c r="AD528" s="105"/>
      <c r="AE528" s="105"/>
      <c r="AF528" s="105"/>
      <c r="AG528" s="105"/>
      <c r="AH528" s="105"/>
    </row>
    <row r="529" spans="29:34" x14ac:dyDescent="0.2">
      <c r="AC529" s="105"/>
      <c r="AD529" s="105"/>
      <c r="AE529" s="105"/>
      <c r="AF529" s="105"/>
      <c r="AG529" s="105"/>
      <c r="AH529" s="105"/>
    </row>
    <row r="530" spans="29:34" x14ac:dyDescent="0.2">
      <c r="AC530" s="105"/>
      <c r="AD530" s="105"/>
      <c r="AE530" s="105"/>
      <c r="AF530" s="105"/>
      <c r="AG530" s="105"/>
      <c r="AH530" s="105"/>
    </row>
    <row r="531" spans="29:34" x14ac:dyDescent="0.2">
      <c r="AC531" s="105"/>
      <c r="AD531" s="105"/>
      <c r="AE531" s="105"/>
      <c r="AF531" s="105"/>
      <c r="AG531" s="105"/>
      <c r="AH531" s="105"/>
    </row>
    <row r="532" spans="29:34" x14ac:dyDescent="0.2">
      <c r="AC532" s="105"/>
      <c r="AD532" s="105"/>
      <c r="AE532" s="105"/>
      <c r="AF532" s="105"/>
      <c r="AG532" s="105"/>
      <c r="AH532" s="105"/>
    </row>
    <row r="533" spans="29:34" x14ac:dyDescent="0.2">
      <c r="AC533" s="105"/>
      <c r="AD533" s="105"/>
      <c r="AE533" s="105"/>
      <c r="AF533" s="105"/>
      <c r="AG533" s="105"/>
      <c r="AH533" s="105"/>
    </row>
    <row r="534" spans="29:34" x14ac:dyDescent="0.2">
      <c r="AC534" s="105"/>
      <c r="AD534" s="105"/>
      <c r="AE534" s="105"/>
      <c r="AF534" s="105"/>
      <c r="AG534" s="105"/>
      <c r="AH534" s="105"/>
    </row>
    <row r="535" spans="29:34" x14ac:dyDescent="0.2">
      <c r="AC535" s="105"/>
      <c r="AD535" s="105"/>
      <c r="AE535" s="105"/>
      <c r="AF535" s="105"/>
      <c r="AG535" s="105"/>
      <c r="AH535" s="105"/>
    </row>
    <row r="536" spans="29:34" x14ac:dyDescent="0.2">
      <c r="AC536" s="105"/>
      <c r="AD536" s="105"/>
      <c r="AE536" s="105"/>
      <c r="AF536" s="105"/>
      <c r="AG536" s="105"/>
      <c r="AH536" s="105"/>
    </row>
    <row r="537" spans="29:34" x14ac:dyDescent="0.2">
      <c r="AC537" s="105"/>
      <c r="AD537" s="105"/>
      <c r="AE537" s="105"/>
      <c r="AF537" s="105"/>
      <c r="AG537" s="105"/>
      <c r="AH537" s="105"/>
    </row>
    <row r="538" spans="29:34" x14ac:dyDescent="0.2">
      <c r="AC538" s="105"/>
      <c r="AD538" s="105"/>
      <c r="AE538" s="105"/>
      <c r="AF538" s="105"/>
      <c r="AG538" s="105"/>
      <c r="AH538" s="105"/>
    </row>
    <row r="539" spans="29:34" x14ac:dyDescent="0.2">
      <c r="AC539" s="105"/>
      <c r="AD539" s="105"/>
      <c r="AE539" s="105"/>
      <c r="AF539" s="105"/>
      <c r="AG539" s="105"/>
      <c r="AH539" s="105"/>
    </row>
    <row r="540" spans="29:34" x14ac:dyDescent="0.2">
      <c r="AC540" s="105"/>
      <c r="AD540" s="105"/>
      <c r="AE540" s="105"/>
      <c r="AF540" s="105"/>
      <c r="AG540" s="105"/>
      <c r="AH540" s="105"/>
    </row>
    <row r="541" spans="29:34" x14ac:dyDescent="0.2">
      <c r="AC541" s="105"/>
      <c r="AD541" s="105"/>
      <c r="AE541" s="105"/>
      <c r="AF541" s="105"/>
      <c r="AG541" s="105"/>
      <c r="AH541" s="105"/>
    </row>
    <row r="542" spans="29:34" x14ac:dyDescent="0.2">
      <c r="AC542" s="105"/>
      <c r="AD542" s="105"/>
      <c r="AE542" s="105"/>
      <c r="AF542" s="105"/>
      <c r="AG542" s="105"/>
      <c r="AH542" s="105"/>
    </row>
    <row r="543" spans="29:34" x14ac:dyDescent="0.2">
      <c r="AC543" s="105"/>
      <c r="AD543" s="105"/>
      <c r="AE543" s="105"/>
      <c r="AF543" s="105"/>
      <c r="AG543" s="105"/>
      <c r="AH543" s="105"/>
    </row>
    <row r="544" spans="29:34" x14ac:dyDescent="0.2">
      <c r="AC544" s="105"/>
      <c r="AD544" s="105"/>
      <c r="AE544" s="105"/>
      <c r="AF544" s="105"/>
      <c r="AG544" s="105"/>
      <c r="AH544" s="105"/>
    </row>
    <row r="545" spans="29:34" x14ac:dyDescent="0.2">
      <c r="AC545" s="105"/>
      <c r="AD545" s="105"/>
      <c r="AE545" s="105"/>
      <c r="AF545" s="105"/>
      <c r="AG545" s="105"/>
      <c r="AH545" s="105"/>
    </row>
    <row r="546" spans="29:34" x14ac:dyDescent="0.2">
      <c r="AC546" s="105"/>
      <c r="AD546" s="105"/>
      <c r="AE546" s="105"/>
      <c r="AF546" s="105"/>
      <c r="AG546" s="105"/>
      <c r="AH546" s="105"/>
    </row>
    <row r="547" spans="29:34" x14ac:dyDescent="0.2">
      <c r="AC547" s="105"/>
      <c r="AD547" s="105"/>
      <c r="AE547" s="105"/>
      <c r="AF547" s="105"/>
      <c r="AG547" s="105"/>
      <c r="AH547" s="105"/>
    </row>
    <row r="548" spans="29:34" x14ac:dyDescent="0.2">
      <c r="AC548" s="105"/>
      <c r="AD548" s="105"/>
      <c r="AE548" s="105"/>
      <c r="AF548" s="105"/>
      <c r="AG548" s="105"/>
      <c r="AH548" s="105"/>
    </row>
    <row r="549" spans="29:34" x14ac:dyDescent="0.2">
      <c r="AC549" s="105"/>
      <c r="AD549" s="105"/>
      <c r="AE549" s="105"/>
      <c r="AF549" s="105"/>
      <c r="AG549" s="105"/>
      <c r="AH549" s="105"/>
    </row>
    <row r="550" spans="29:34" x14ac:dyDescent="0.2">
      <c r="AC550" s="105"/>
      <c r="AD550" s="105"/>
      <c r="AE550" s="105"/>
      <c r="AF550" s="105"/>
      <c r="AG550" s="105"/>
      <c r="AH550" s="105"/>
    </row>
    <row r="551" spans="29:34" x14ac:dyDescent="0.2">
      <c r="AC551" s="105"/>
      <c r="AD551" s="105"/>
      <c r="AE551" s="105"/>
      <c r="AF551" s="105"/>
      <c r="AG551" s="105"/>
      <c r="AH551" s="105"/>
    </row>
    <row r="552" spans="29:34" x14ac:dyDescent="0.2">
      <c r="AC552" s="105"/>
      <c r="AD552" s="105"/>
      <c r="AE552" s="105"/>
      <c r="AF552" s="105"/>
      <c r="AG552" s="105"/>
      <c r="AH552" s="105"/>
    </row>
    <row r="553" spans="29:34" x14ac:dyDescent="0.2">
      <c r="AC553" s="105"/>
      <c r="AD553" s="105"/>
      <c r="AE553" s="105"/>
      <c r="AF553" s="105"/>
      <c r="AG553" s="105"/>
      <c r="AH553" s="105"/>
    </row>
    <row r="554" spans="29:34" x14ac:dyDescent="0.2">
      <c r="AC554" s="105"/>
      <c r="AD554" s="105"/>
      <c r="AE554" s="105"/>
      <c r="AF554" s="105"/>
      <c r="AG554" s="105"/>
      <c r="AH554" s="105"/>
    </row>
    <row r="555" spans="29:34" x14ac:dyDescent="0.2">
      <c r="AC555" s="105"/>
      <c r="AD555" s="105"/>
      <c r="AE555" s="105"/>
      <c r="AF555" s="105"/>
      <c r="AG555" s="105"/>
      <c r="AH555" s="105"/>
    </row>
    <row r="556" spans="29:34" x14ac:dyDescent="0.2">
      <c r="AC556" s="105"/>
      <c r="AD556" s="105"/>
      <c r="AE556" s="105"/>
      <c r="AF556" s="105"/>
      <c r="AG556" s="105"/>
      <c r="AH556" s="105"/>
    </row>
    <row r="557" spans="29:34" x14ac:dyDescent="0.2">
      <c r="AC557" s="105"/>
      <c r="AD557" s="105"/>
      <c r="AE557" s="105"/>
      <c r="AF557" s="105"/>
      <c r="AG557" s="105"/>
      <c r="AH557" s="105"/>
    </row>
    <row r="558" spans="29:34" x14ac:dyDescent="0.2">
      <c r="AC558" s="105"/>
      <c r="AD558" s="105"/>
      <c r="AE558" s="105"/>
      <c r="AF558" s="105"/>
      <c r="AG558" s="105"/>
      <c r="AH558" s="105"/>
    </row>
    <row r="559" spans="29:34" x14ac:dyDescent="0.2">
      <c r="AC559" s="105"/>
      <c r="AD559" s="105"/>
      <c r="AE559" s="105"/>
      <c r="AF559" s="105"/>
      <c r="AG559" s="105"/>
      <c r="AH559" s="105"/>
    </row>
    <row r="560" spans="29:34" x14ac:dyDescent="0.2">
      <c r="AC560" s="105"/>
      <c r="AD560" s="105"/>
      <c r="AE560" s="105"/>
      <c r="AF560" s="105"/>
      <c r="AG560" s="105"/>
      <c r="AH560" s="105"/>
    </row>
    <row r="561" spans="29:34" x14ac:dyDescent="0.2">
      <c r="AC561" s="105"/>
      <c r="AD561" s="105"/>
      <c r="AE561" s="105"/>
      <c r="AF561" s="105"/>
      <c r="AG561" s="105"/>
      <c r="AH561" s="105"/>
    </row>
    <row r="562" spans="29:34" x14ac:dyDescent="0.2">
      <c r="AC562" s="105"/>
      <c r="AD562" s="105"/>
      <c r="AE562" s="105"/>
      <c r="AF562" s="105"/>
      <c r="AG562" s="105"/>
      <c r="AH562" s="105"/>
    </row>
    <row r="563" spans="29:34" x14ac:dyDescent="0.2">
      <c r="AC563" s="105"/>
      <c r="AD563" s="105"/>
      <c r="AE563" s="105"/>
      <c r="AF563" s="105"/>
      <c r="AG563" s="105"/>
      <c r="AH563" s="105"/>
    </row>
    <row r="564" spans="29:34" x14ac:dyDescent="0.2">
      <c r="AC564" s="105"/>
      <c r="AD564" s="105"/>
      <c r="AE564" s="105"/>
      <c r="AF564" s="105"/>
      <c r="AG564" s="105"/>
      <c r="AH564" s="105"/>
    </row>
    <row r="565" spans="29:34" x14ac:dyDescent="0.2">
      <c r="AC565" s="105"/>
      <c r="AD565" s="105"/>
      <c r="AE565" s="105"/>
      <c r="AF565" s="105"/>
      <c r="AG565" s="105"/>
      <c r="AH565" s="105"/>
    </row>
    <row r="566" spans="29:34" x14ac:dyDescent="0.2">
      <c r="AC566" s="105"/>
      <c r="AD566" s="105"/>
      <c r="AE566" s="105"/>
      <c r="AF566" s="105"/>
      <c r="AG566" s="105"/>
      <c r="AH566" s="105"/>
    </row>
    <row r="567" spans="29:34" x14ac:dyDescent="0.2">
      <c r="AC567" s="105"/>
      <c r="AD567" s="105"/>
      <c r="AE567" s="105"/>
      <c r="AF567" s="105"/>
      <c r="AG567" s="105"/>
      <c r="AH567" s="105"/>
    </row>
    <row r="568" spans="29:34" x14ac:dyDescent="0.2">
      <c r="AC568" s="105"/>
      <c r="AD568" s="105"/>
      <c r="AE568" s="105"/>
      <c r="AF568" s="105"/>
      <c r="AG568" s="105"/>
      <c r="AH568" s="105"/>
    </row>
    <row r="569" spans="29:34" x14ac:dyDescent="0.2">
      <c r="AC569" s="105"/>
      <c r="AD569" s="105"/>
      <c r="AE569" s="105"/>
      <c r="AF569" s="105"/>
      <c r="AG569" s="105"/>
      <c r="AH569" s="105"/>
    </row>
    <row r="570" spans="29:34" x14ac:dyDescent="0.2">
      <c r="AC570" s="105"/>
      <c r="AD570" s="105"/>
      <c r="AE570" s="105"/>
      <c r="AF570" s="105"/>
      <c r="AG570" s="105"/>
      <c r="AH570" s="105"/>
    </row>
    <row r="571" spans="29:34" x14ac:dyDescent="0.2">
      <c r="AC571" s="105"/>
      <c r="AD571" s="105"/>
      <c r="AE571" s="105"/>
      <c r="AF571" s="105"/>
      <c r="AG571" s="105"/>
      <c r="AH571" s="105"/>
    </row>
    <row r="572" spans="29:34" x14ac:dyDescent="0.2">
      <c r="AC572" s="105"/>
      <c r="AD572" s="105"/>
      <c r="AE572" s="105"/>
      <c r="AF572" s="105"/>
      <c r="AG572" s="105"/>
      <c r="AH572" s="105"/>
    </row>
    <row r="573" spans="29:34" x14ac:dyDescent="0.2">
      <c r="AC573" s="105"/>
      <c r="AD573" s="105"/>
      <c r="AE573" s="105"/>
      <c r="AF573" s="105"/>
      <c r="AG573" s="105"/>
      <c r="AH573" s="105"/>
    </row>
    <row r="574" spans="29:34" x14ac:dyDescent="0.2">
      <c r="AC574" s="105"/>
      <c r="AD574" s="105"/>
      <c r="AE574" s="105"/>
      <c r="AF574" s="105"/>
      <c r="AG574" s="105"/>
      <c r="AH574" s="105"/>
    </row>
    <row r="575" spans="29:34" x14ac:dyDescent="0.2">
      <c r="AC575" s="105"/>
      <c r="AD575" s="105"/>
      <c r="AE575" s="105"/>
      <c r="AF575" s="105"/>
      <c r="AG575" s="105"/>
      <c r="AH575" s="105"/>
    </row>
    <row r="576" spans="29:34" x14ac:dyDescent="0.2">
      <c r="AC576" s="105"/>
      <c r="AD576" s="105"/>
      <c r="AE576" s="105"/>
      <c r="AF576" s="105"/>
      <c r="AG576" s="105"/>
      <c r="AH576" s="105"/>
    </row>
    <row r="577" spans="29:34" x14ac:dyDescent="0.2">
      <c r="AC577" s="105"/>
      <c r="AD577" s="105"/>
      <c r="AE577" s="105"/>
      <c r="AF577" s="105"/>
      <c r="AG577" s="105"/>
      <c r="AH577" s="105"/>
    </row>
    <row r="578" spans="29:34" x14ac:dyDescent="0.2">
      <c r="AC578" s="105"/>
      <c r="AD578" s="105"/>
      <c r="AE578" s="105"/>
      <c r="AF578" s="105"/>
      <c r="AG578" s="105"/>
      <c r="AH578" s="105"/>
    </row>
    <row r="579" spans="29:34" x14ac:dyDescent="0.2">
      <c r="AC579" s="105"/>
      <c r="AD579" s="105"/>
      <c r="AE579" s="105"/>
      <c r="AF579" s="105"/>
      <c r="AG579" s="105"/>
      <c r="AH579" s="105"/>
    </row>
    <row r="580" spans="29:34" x14ac:dyDescent="0.2">
      <c r="AC580" s="105"/>
      <c r="AD580" s="105"/>
      <c r="AE580" s="105"/>
      <c r="AF580" s="105"/>
      <c r="AG580" s="105"/>
      <c r="AH580" s="105"/>
    </row>
    <row r="581" spans="29:34" x14ac:dyDescent="0.2">
      <c r="AC581" s="105"/>
      <c r="AD581" s="105"/>
      <c r="AE581" s="105"/>
      <c r="AF581" s="105"/>
      <c r="AG581" s="105"/>
      <c r="AH581" s="105"/>
    </row>
    <row r="582" spans="29:34" x14ac:dyDescent="0.2">
      <c r="AC582" s="105"/>
      <c r="AD582" s="105"/>
      <c r="AE582" s="105"/>
      <c r="AF582" s="105"/>
      <c r="AG582" s="105"/>
      <c r="AH582" s="105"/>
    </row>
    <row r="583" spans="29:34" x14ac:dyDescent="0.2">
      <c r="AC583" s="105"/>
      <c r="AD583" s="105"/>
      <c r="AE583" s="105"/>
      <c r="AF583" s="105"/>
      <c r="AG583" s="105"/>
      <c r="AH583" s="105"/>
    </row>
    <row r="584" spans="29:34" x14ac:dyDescent="0.2">
      <c r="AC584" s="105"/>
      <c r="AD584" s="105"/>
      <c r="AE584" s="105"/>
      <c r="AF584" s="105"/>
      <c r="AG584" s="105"/>
      <c r="AH584" s="105"/>
    </row>
    <row r="585" spans="29:34" x14ac:dyDescent="0.2">
      <c r="AC585" s="105"/>
      <c r="AD585" s="105"/>
      <c r="AE585" s="105"/>
      <c r="AF585" s="105"/>
      <c r="AG585" s="105"/>
      <c r="AH585" s="105"/>
    </row>
    <row r="586" spans="29:34" x14ac:dyDescent="0.2">
      <c r="AC586" s="105"/>
      <c r="AD586" s="105"/>
      <c r="AE586" s="105"/>
      <c r="AF586" s="105"/>
      <c r="AG586" s="105"/>
      <c r="AH586" s="105"/>
    </row>
    <row r="587" spans="29:34" x14ac:dyDescent="0.2">
      <c r="AC587" s="105"/>
      <c r="AD587" s="105"/>
      <c r="AE587" s="105"/>
      <c r="AF587" s="105"/>
      <c r="AG587" s="105"/>
      <c r="AH587" s="105"/>
    </row>
    <row r="588" spans="29:34" x14ac:dyDescent="0.2">
      <c r="AC588" s="105"/>
      <c r="AD588" s="105"/>
      <c r="AE588" s="105"/>
      <c r="AF588" s="105"/>
      <c r="AG588" s="105"/>
      <c r="AH588" s="105"/>
    </row>
    <row r="589" spans="29:34" x14ac:dyDescent="0.2">
      <c r="AC589" s="105"/>
      <c r="AD589" s="105"/>
      <c r="AE589" s="105"/>
      <c r="AF589" s="105"/>
      <c r="AG589" s="105"/>
      <c r="AH589" s="105"/>
    </row>
    <row r="590" spans="29:34" x14ac:dyDescent="0.2">
      <c r="AC590" s="105"/>
      <c r="AD590" s="105"/>
      <c r="AE590" s="105"/>
      <c r="AF590" s="105"/>
      <c r="AG590" s="105"/>
      <c r="AH590" s="105"/>
    </row>
    <row r="591" spans="29:34" x14ac:dyDescent="0.2">
      <c r="AC591" s="105"/>
      <c r="AD591" s="105"/>
      <c r="AE591" s="105"/>
      <c r="AF591" s="105"/>
      <c r="AG591" s="105"/>
      <c r="AH591" s="105"/>
    </row>
    <row r="592" spans="29:34" x14ac:dyDescent="0.2">
      <c r="AC592" s="105"/>
      <c r="AD592" s="105"/>
      <c r="AE592" s="105"/>
      <c r="AF592" s="105"/>
      <c r="AG592" s="105"/>
      <c r="AH592" s="105"/>
    </row>
    <row r="593" spans="29:34" x14ac:dyDescent="0.2">
      <c r="AC593" s="105"/>
      <c r="AD593" s="105"/>
      <c r="AE593" s="105"/>
      <c r="AF593" s="105"/>
      <c r="AG593" s="105"/>
      <c r="AH593" s="105"/>
    </row>
    <row r="594" spans="29:34" x14ac:dyDescent="0.2">
      <c r="AC594" s="105"/>
      <c r="AD594" s="105"/>
      <c r="AE594" s="105"/>
      <c r="AF594" s="105"/>
      <c r="AG594" s="105"/>
      <c r="AH594" s="105"/>
    </row>
    <row r="595" spans="29:34" x14ac:dyDescent="0.2">
      <c r="AC595" s="105"/>
      <c r="AD595" s="105"/>
      <c r="AE595" s="105"/>
      <c r="AF595" s="105"/>
      <c r="AG595" s="105"/>
      <c r="AH595" s="105"/>
    </row>
    <row r="596" spans="29:34" x14ac:dyDescent="0.2">
      <c r="AC596" s="105"/>
      <c r="AD596" s="105"/>
      <c r="AE596" s="105"/>
      <c r="AF596" s="105"/>
      <c r="AG596" s="105"/>
      <c r="AH596" s="105"/>
    </row>
    <row r="597" spans="29:34" x14ac:dyDescent="0.2">
      <c r="AC597" s="105"/>
      <c r="AD597" s="105"/>
      <c r="AE597" s="105"/>
      <c r="AF597" s="105"/>
      <c r="AG597" s="105"/>
      <c r="AH597" s="105"/>
    </row>
    <row r="598" spans="29:34" x14ac:dyDescent="0.2">
      <c r="AC598" s="105"/>
      <c r="AD598" s="105"/>
      <c r="AE598" s="105"/>
      <c r="AF598" s="105"/>
      <c r="AG598" s="105"/>
      <c r="AH598" s="105"/>
    </row>
    <row r="599" spans="29:34" x14ac:dyDescent="0.2">
      <c r="AC599" s="105"/>
      <c r="AD599" s="105"/>
      <c r="AE599" s="105"/>
      <c r="AF599" s="105"/>
      <c r="AG599" s="105"/>
      <c r="AH599" s="105"/>
    </row>
    <row r="600" spans="29:34" x14ac:dyDescent="0.2">
      <c r="AC600" s="105"/>
      <c r="AD600" s="105"/>
      <c r="AE600" s="105"/>
      <c r="AF600" s="105"/>
      <c r="AG600" s="105"/>
      <c r="AH600" s="105"/>
    </row>
    <row r="601" spans="29:34" x14ac:dyDescent="0.2">
      <c r="AC601" s="105"/>
      <c r="AD601" s="105"/>
      <c r="AE601" s="105"/>
      <c r="AF601" s="105"/>
      <c r="AG601" s="105"/>
      <c r="AH601" s="105"/>
    </row>
    <row r="602" spans="29:34" x14ac:dyDescent="0.2">
      <c r="AC602" s="105"/>
      <c r="AD602" s="105"/>
      <c r="AE602" s="105"/>
      <c r="AF602" s="105"/>
      <c r="AG602" s="105"/>
      <c r="AH602" s="105"/>
    </row>
    <row r="603" spans="29:34" x14ac:dyDescent="0.2">
      <c r="AC603" s="105"/>
      <c r="AD603" s="105"/>
      <c r="AE603" s="105"/>
      <c r="AF603" s="105"/>
      <c r="AG603" s="105"/>
      <c r="AH603" s="105"/>
    </row>
    <row r="604" spans="29:34" x14ac:dyDescent="0.2">
      <c r="AC604" s="105"/>
      <c r="AD604" s="105"/>
      <c r="AE604" s="105"/>
      <c r="AF604" s="105"/>
      <c r="AG604" s="105"/>
      <c r="AH604" s="105"/>
    </row>
    <row r="605" spans="29:34" x14ac:dyDescent="0.2">
      <c r="AC605" s="105"/>
      <c r="AD605" s="105"/>
      <c r="AE605" s="105"/>
      <c r="AF605" s="105"/>
      <c r="AG605" s="105"/>
      <c r="AH605" s="105"/>
    </row>
    <row r="606" spans="29:34" x14ac:dyDescent="0.2">
      <c r="AC606" s="105"/>
      <c r="AD606" s="105"/>
      <c r="AE606" s="105"/>
      <c r="AF606" s="105"/>
      <c r="AG606" s="105"/>
      <c r="AH606" s="105"/>
    </row>
    <row r="607" spans="29:34" x14ac:dyDescent="0.2">
      <c r="AC607" s="105"/>
      <c r="AD607" s="105"/>
      <c r="AE607" s="105"/>
      <c r="AF607" s="105"/>
      <c r="AG607" s="105"/>
      <c r="AH607" s="105"/>
    </row>
    <row r="608" spans="29:34" x14ac:dyDescent="0.2">
      <c r="AC608" s="105"/>
      <c r="AD608" s="105"/>
      <c r="AE608" s="105"/>
      <c r="AF608" s="105"/>
      <c r="AG608" s="105"/>
      <c r="AH608" s="105"/>
    </row>
    <row r="609" spans="29:34" x14ac:dyDescent="0.2">
      <c r="AC609" s="105"/>
      <c r="AD609" s="105"/>
      <c r="AE609" s="105"/>
      <c r="AF609" s="105"/>
      <c r="AG609" s="105"/>
      <c r="AH609" s="105"/>
    </row>
    <row r="610" spans="29:34" x14ac:dyDescent="0.2">
      <c r="AC610" s="105"/>
      <c r="AD610" s="105"/>
      <c r="AE610" s="105"/>
      <c r="AF610" s="105"/>
      <c r="AG610" s="105"/>
      <c r="AH610" s="105"/>
    </row>
    <row r="611" spans="29:34" x14ac:dyDescent="0.2">
      <c r="AC611" s="105"/>
      <c r="AD611" s="105"/>
      <c r="AE611" s="105"/>
      <c r="AF611" s="105"/>
      <c r="AG611" s="105"/>
      <c r="AH611" s="105"/>
    </row>
    <row r="612" spans="29:34" x14ac:dyDescent="0.2">
      <c r="AC612" s="105"/>
      <c r="AD612" s="105"/>
      <c r="AE612" s="105"/>
      <c r="AF612" s="105"/>
      <c r="AG612" s="105"/>
      <c r="AH612" s="105"/>
    </row>
    <row r="613" spans="29:34" x14ac:dyDescent="0.2">
      <c r="AC613" s="105"/>
      <c r="AD613" s="105"/>
      <c r="AE613" s="105"/>
      <c r="AF613" s="105"/>
      <c r="AG613" s="105"/>
      <c r="AH613" s="105"/>
    </row>
    <row r="614" spans="29:34" x14ac:dyDescent="0.2">
      <c r="AC614" s="105"/>
      <c r="AD614" s="105"/>
      <c r="AE614" s="105"/>
      <c r="AF614" s="105"/>
      <c r="AG614" s="105"/>
      <c r="AH614" s="105"/>
    </row>
    <row r="615" spans="29:34" x14ac:dyDescent="0.2">
      <c r="AC615" s="105"/>
      <c r="AD615" s="105"/>
      <c r="AE615" s="105"/>
      <c r="AF615" s="105"/>
      <c r="AG615" s="105"/>
      <c r="AH615" s="105"/>
    </row>
    <row r="616" spans="29:34" x14ac:dyDescent="0.2">
      <c r="AC616" s="105"/>
      <c r="AD616" s="105"/>
      <c r="AE616" s="105"/>
      <c r="AF616" s="105"/>
      <c r="AG616" s="105"/>
      <c r="AH616" s="105"/>
    </row>
    <row r="617" spans="29:34" x14ac:dyDescent="0.2">
      <c r="AC617" s="105"/>
      <c r="AD617" s="105"/>
      <c r="AE617" s="105"/>
      <c r="AF617" s="105"/>
      <c r="AG617" s="105"/>
      <c r="AH617" s="105"/>
    </row>
    <row r="618" spans="29:34" x14ac:dyDescent="0.2">
      <c r="AC618" s="105"/>
      <c r="AD618" s="105"/>
      <c r="AE618" s="105"/>
      <c r="AF618" s="105"/>
      <c r="AG618" s="105"/>
      <c r="AH618" s="105"/>
    </row>
    <row r="619" spans="29:34" x14ac:dyDescent="0.2">
      <c r="AC619" s="105"/>
      <c r="AD619" s="105"/>
      <c r="AE619" s="105"/>
      <c r="AF619" s="105"/>
      <c r="AG619" s="105"/>
      <c r="AH619" s="105"/>
    </row>
    <row r="620" spans="29:34" x14ac:dyDescent="0.2">
      <c r="AC620" s="105"/>
      <c r="AD620" s="105"/>
      <c r="AE620" s="105"/>
      <c r="AF620" s="105"/>
      <c r="AG620" s="105"/>
      <c r="AH620" s="105"/>
    </row>
    <row r="621" spans="29:34" x14ac:dyDescent="0.2">
      <c r="AC621" s="105"/>
      <c r="AD621" s="105"/>
      <c r="AE621" s="105"/>
      <c r="AF621" s="105"/>
      <c r="AG621" s="105"/>
      <c r="AH621" s="105"/>
    </row>
    <row r="622" spans="29:34" x14ac:dyDescent="0.2">
      <c r="AC622" s="105"/>
      <c r="AD622" s="105"/>
      <c r="AE622" s="105"/>
      <c r="AF622" s="105"/>
      <c r="AG622" s="105"/>
      <c r="AH622" s="105"/>
    </row>
    <row r="623" spans="29:34" x14ac:dyDescent="0.2">
      <c r="AC623" s="105"/>
      <c r="AD623" s="105"/>
      <c r="AE623" s="105"/>
      <c r="AF623" s="105"/>
      <c r="AG623" s="105"/>
      <c r="AH623" s="105"/>
    </row>
    <row r="624" spans="29:34" x14ac:dyDescent="0.2">
      <c r="AC624" s="105"/>
      <c r="AD624" s="105"/>
      <c r="AE624" s="105"/>
      <c r="AF624" s="105"/>
      <c r="AG624" s="105"/>
      <c r="AH624" s="105"/>
    </row>
    <row r="625" spans="29:34" x14ac:dyDescent="0.2">
      <c r="AC625" s="105"/>
      <c r="AD625" s="105"/>
      <c r="AE625" s="105"/>
      <c r="AF625" s="105"/>
      <c r="AG625" s="105"/>
      <c r="AH625" s="105"/>
    </row>
    <row r="626" spans="29:34" x14ac:dyDescent="0.2">
      <c r="AC626" s="105"/>
      <c r="AD626" s="105"/>
      <c r="AE626" s="105"/>
      <c r="AF626" s="105"/>
      <c r="AG626" s="105"/>
      <c r="AH626" s="105"/>
    </row>
    <row r="627" spans="29:34" x14ac:dyDescent="0.2">
      <c r="AC627" s="105"/>
      <c r="AD627" s="105"/>
      <c r="AE627" s="105"/>
      <c r="AF627" s="105"/>
      <c r="AG627" s="105"/>
      <c r="AH627" s="105"/>
    </row>
    <row r="628" spans="29:34" x14ac:dyDescent="0.2">
      <c r="AC628" s="105"/>
      <c r="AD628" s="105"/>
      <c r="AE628" s="105"/>
      <c r="AF628" s="105"/>
      <c r="AG628" s="105"/>
      <c r="AH628" s="105"/>
    </row>
    <row r="629" spans="29:34" x14ac:dyDescent="0.2">
      <c r="AC629" s="105"/>
      <c r="AD629" s="105"/>
      <c r="AE629" s="105"/>
      <c r="AF629" s="105"/>
      <c r="AG629" s="105"/>
      <c r="AH629" s="105"/>
    </row>
    <row r="630" spans="29:34" x14ac:dyDescent="0.2">
      <c r="AC630" s="105"/>
      <c r="AD630" s="105"/>
      <c r="AE630" s="105"/>
      <c r="AF630" s="105"/>
      <c r="AG630" s="105"/>
      <c r="AH630" s="105"/>
    </row>
    <row r="631" spans="29:34" x14ac:dyDescent="0.2">
      <c r="AC631" s="105"/>
      <c r="AD631" s="105"/>
      <c r="AE631" s="105"/>
      <c r="AF631" s="105"/>
      <c r="AG631" s="105"/>
      <c r="AH631" s="105"/>
    </row>
    <row r="632" spans="29:34" x14ac:dyDescent="0.2">
      <c r="AC632" s="105"/>
      <c r="AD632" s="105"/>
      <c r="AE632" s="105"/>
      <c r="AF632" s="105"/>
      <c r="AG632" s="105"/>
      <c r="AH632" s="105"/>
    </row>
    <row r="633" spans="29:34" x14ac:dyDescent="0.2">
      <c r="AC633" s="105"/>
      <c r="AD633" s="105"/>
      <c r="AE633" s="105"/>
      <c r="AF633" s="105"/>
      <c r="AG633" s="105"/>
      <c r="AH633" s="105"/>
    </row>
    <row r="634" spans="29:34" x14ac:dyDescent="0.2">
      <c r="AC634" s="105"/>
      <c r="AD634" s="105"/>
      <c r="AE634" s="105"/>
      <c r="AF634" s="105"/>
      <c r="AG634" s="105"/>
      <c r="AH634" s="105"/>
    </row>
    <row r="635" spans="29:34" x14ac:dyDescent="0.2">
      <c r="AC635" s="105"/>
      <c r="AD635" s="105"/>
      <c r="AE635" s="105"/>
      <c r="AF635" s="105"/>
      <c r="AG635" s="105"/>
      <c r="AH635" s="105"/>
    </row>
    <row r="636" spans="29:34" x14ac:dyDescent="0.2">
      <c r="AC636" s="105"/>
      <c r="AD636" s="105"/>
      <c r="AE636" s="105"/>
      <c r="AF636" s="105"/>
      <c r="AG636" s="105"/>
      <c r="AH636" s="105"/>
    </row>
    <row r="637" spans="29:34" x14ac:dyDescent="0.2">
      <c r="AC637" s="105"/>
      <c r="AD637" s="105"/>
      <c r="AE637" s="105"/>
      <c r="AF637" s="105"/>
      <c r="AG637" s="105"/>
      <c r="AH637" s="105"/>
    </row>
    <row r="638" spans="29:34" x14ac:dyDescent="0.2">
      <c r="AC638" s="105"/>
      <c r="AD638" s="105"/>
      <c r="AE638" s="105"/>
      <c r="AF638" s="105"/>
      <c r="AG638" s="105"/>
      <c r="AH638" s="105"/>
    </row>
    <row r="639" spans="29:34" x14ac:dyDescent="0.2">
      <c r="AC639" s="105"/>
      <c r="AD639" s="105"/>
      <c r="AE639" s="105"/>
      <c r="AF639" s="105"/>
      <c r="AG639" s="105"/>
      <c r="AH639" s="105"/>
    </row>
    <row r="640" spans="29:34" x14ac:dyDescent="0.2">
      <c r="AC640" s="105"/>
      <c r="AD640" s="105"/>
      <c r="AE640" s="105"/>
      <c r="AF640" s="105"/>
      <c r="AG640" s="105"/>
      <c r="AH640" s="105"/>
    </row>
    <row r="641" spans="29:34" x14ac:dyDescent="0.2">
      <c r="AC641" s="105"/>
      <c r="AD641" s="105"/>
      <c r="AE641" s="105"/>
      <c r="AF641" s="105"/>
      <c r="AG641" s="105"/>
      <c r="AH641" s="105"/>
    </row>
    <row r="642" spans="29:34" x14ac:dyDescent="0.2">
      <c r="AC642" s="105"/>
      <c r="AD642" s="105"/>
      <c r="AE642" s="105"/>
      <c r="AF642" s="105"/>
      <c r="AG642" s="105"/>
      <c r="AH642" s="105"/>
    </row>
    <row r="643" spans="29:34" x14ac:dyDescent="0.2">
      <c r="AC643" s="105"/>
      <c r="AD643" s="105"/>
      <c r="AE643" s="105"/>
      <c r="AF643" s="105"/>
      <c r="AG643" s="105"/>
      <c r="AH643" s="105"/>
    </row>
    <row r="644" spans="29:34" x14ac:dyDescent="0.2">
      <c r="AC644" s="105"/>
      <c r="AD644" s="105"/>
      <c r="AE644" s="105"/>
      <c r="AF644" s="105"/>
      <c r="AG644" s="105"/>
      <c r="AH644" s="105"/>
    </row>
    <row r="645" spans="29:34" x14ac:dyDescent="0.2">
      <c r="AC645" s="105"/>
      <c r="AD645" s="105"/>
      <c r="AE645" s="105"/>
      <c r="AF645" s="105"/>
      <c r="AG645" s="105"/>
      <c r="AH645" s="105"/>
    </row>
    <row r="646" spans="29:34" x14ac:dyDescent="0.2">
      <c r="AC646" s="105"/>
      <c r="AD646" s="105"/>
      <c r="AE646" s="105"/>
      <c r="AF646" s="105"/>
      <c r="AG646" s="105"/>
      <c r="AH646" s="105"/>
    </row>
    <row r="647" spans="29:34" x14ac:dyDescent="0.2">
      <c r="AC647" s="105"/>
      <c r="AD647" s="105"/>
      <c r="AE647" s="105"/>
      <c r="AF647" s="105"/>
      <c r="AG647" s="105"/>
      <c r="AH647" s="105"/>
    </row>
    <row r="648" spans="29:34" x14ac:dyDescent="0.2">
      <c r="AC648" s="105"/>
      <c r="AD648" s="105"/>
      <c r="AE648" s="105"/>
      <c r="AF648" s="105"/>
      <c r="AG648" s="105"/>
      <c r="AH648" s="105"/>
    </row>
    <row r="649" spans="29:34" x14ac:dyDescent="0.2">
      <c r="AC649" s="105"/>
      <c r="AD649" s="105"/>
      <c r="AE649" s="105"/>
      <c r="AF649" s="105"/>
      <c r="AG649" s="105"/>
      <c r="AH649" s="105"/>
    </row>
    <row r="650" spans="29:34" x14ac:dyDescent="0.2">
      <c r="AC650" s="105"/>
      <c r="AD650" s="105"/>
      <c r="AE650" s="105"/>
      <c r="AF650" s="105"/>
      <c r="AG650" s="105"/>
      <c r="AH650" s="105"/>
    </row>
    <row r="651" spans="29:34" x14ac:dyDescent="0.2">
      <c r="AC651" s="105"/>
      <c r="AD651" s="105"/>
      <c r="AE651" s="105"/>
      <c r="AF651" s="105"/>
      <c r="AG651" s="105"/>
      <c r="AH651" s="105"/>
    </row>
    <row r="652" spans="29:34" x14ac:dyDescent="0.2">
      <c r="AC652" s="105"/>
      <c r="AD652" s="105"/>
      <c r="AE652" s="105"/>
      <c r="AF652" s="105"/>
      <c r="AG652" s="105"/>
      <c r="AH652" s="105"/>
    </row>
    <row r="653" spans="29:34" x14ac:dyDescent="0.2">
      <c r="AC653" s="105"/>
      <c r="AD653" s="105"/>
      <c r="AE653" s="105"/>
      <c r="AF653" s="105"/>
      <c r="AG653" s="105"/>
      <c r="AH653" s="105"/>
    </row>
    <row r="654" spans="29:34" x14ac:dyDescent="0.2">
      <c r="AC654" s="105"/>
      <c r="AD654" s="105"/>
      <c r="AE654" s="105"/>
      <c r="AF654" s="105"/>
      <c r="AG654" s="105"/>
      <c r="AH654" s="105"/>
    </row>
    <row r="655" spans="29:34" x14ac:dyDescent="0.2">
      <c r="AC655" s="105"/>
      <c r="AD655" s="105"/>
      <c r="AE655" s="105"/>
      <c r="AF655" s="105"/>
      <c r="AG655" s="105"/>
      <c r="AH655" s="105"/>
    </row>
    <row r="656" spans="29:34" x14ac:dyDescent="0.2">
      <c r="AC656" s="105"/>
      <c r="AD656" s="105"/>
      <c r="AE656" s="105"/>
      <c r="AF656" s="105"/>
      <c r="AG656" s="105"/>
      <c r="AH656" s="105"/>
    </row>
    <row r="657" spans="29:34" x14ac:dyDescent="0.2">
      <c r="AC657" s="105"/>
      <c r="AD657" s="105"/>
      <c r="AE657" s="105"/>
      <c r="AF657" s="105"/>
      <c r="AG657" s="105"/>
      <c r="AH657" s="105"/>
    </row>
    <row r="658" spans="29:34" x14ac:dyDescent="0.2">
      <c r="AC658" s="105"/>
      <c r="AD658" s="105"/>
      <c r="AE658" s="105"/>
      <c r="AF658" s="105"/>
      <c r="AG658" s="105"/>
      <c r="AH658" s="105"/>
    </row>
    <row r="659" spans="29:34" x14ac:dyDescent="0.2">
      <c r="AC659" s="105"/>
      <c r="AD659" s="105"/>
      <c r="AE659" s="105"/>
      <c r="AF659" s="105"/>
      <c r="AG659" s="105"/>
      <c r="AH659" s="105"/>
    </row>
    <row r="660" spans="29:34" x14ac:dyDescent="0.2">
      <c r="AC660" s="105"/>
      <c r="AD660" s="105"/>
      <c r="AE660" s="105"/>
      <c r="AF660" s="105"/>
      <c r="AG660" s="105"/>
      <c r="AH660" s="105"/>
    </row>
    <row r="661" spans="29:34" x14ac:dyDescent="0.2">
      <c r="AC661" s="105"/>
      <c r="AD661" s="105"/>
      <c r="AE661" s="105"/>
      <c r="AF661" s="105"/>
      <c r="AG661" s="105"/>
      <c r="AH661" s="105"/>
    </row>
    <row r="662" spans="29:34" x14ac:dyDescent="0.2">
      <c r="AC662" s="105"/>
      <c r="AD662" s="105"/>
      <c r="AE662" s="105"/>
      <c r="AF662" s="105"/>
      <c r="AG662" s="105"/>
      <c r="AH662" s="105"/>
    </row>
    <row r="663" spans="29:34" x14ac:dyDescent="0.2">
      <c r="AC663" s="105"/>
      <c r="AD663" s="105"/>
      <c r="AE663" s="105"/>
      <c r="AF663" s="105"/>
      <c r="AG663" s="105"/>
      <c r="AH663" s="105"/>
    </row>
    <row r="664" spans="29:34" x14ac:dyDescent="0.2">
      <c r="AC664" s="105"/>
      <c r="AD664" s="105"/>
      <c r="AE664" s="105"/>
      <c r="AF664" s="105"/>
      <c r="AG664" s="105"/>
      <c r="AH664" s="105"/>
    </row>
    <row r="665" spans="29:34" x14ac:dyDescent="0.2">
      <c r="AC665" s="105"/>
      <c r="AD665" s="105"/>
      <c r="AE665" s="105"/>
      <c r="AF665" s="105"/>
      <c r="AG665" s="105"/>
      <c r="AH665" s="105"/>
    </row>
    <row r="666" spans="29:34" x14ac:dyDescent="0.2">
      <c r="AC666" s="105"/>
      <c r="AD666" s="105"/>
      <c r="AE666" s="105"/>
      <c r="AF666" s="105"/>
      <c r="AG666" s="105"/>
      <c r="AH666" s="105"/>
    </row>
    <row r="667" spans="29:34" x14ac:dyDescent="0.2">
      <c r="AC667" s="105"/>
      <c r="AD667" s="105"/>
      <c r="AE667" s="105"/>
      <c r="AF667" s="105"/>
      <c r="AG667" s="105"/>
      <c r="AH667" s="105"/>
    </row>
    <row r="668" spans="29:34" x14ac:dyDescent="0.2">
      <c r="AC668" s="105"/>
      <c r="AD668" s="105"/>
      <c r="AE668" s="105"/>
      <c r="AF668" s="105"/>
      <c r="AG668" s="105"/>
      <c r="AH668" s="105"/>
    </row>
    <row r="669" spans="29:34" x14ac:dyDescent="0.2">
      <c r="AC669" s="105"/>
      <c r="AD669" s="105"/>
      <c r="AE669" s="105"/>
      <c r="AF669" s="105"/>
      <c r="AG669" s="105"/>
      <c r="AH669" s="105"/>
    </row>
    <row r="670" spans="29:34" x14ac:dyDescent="0.2">
      <c r="AC670" s="105"/>
      <c r="AD670" s="105"/>
      <c r="AE670" s="105"/>
      <c r="AF670" s="105"/>
      <c r="AG670" s="105"/>
      <c r="AH670" s="105"/>
    </row>
    <row r="671" spans="29:34" x14ac:dyDescent="0.2">
      <c r="AC671" s="105"/>
      <c r="AD671" s="105"/>
      <c r="AE671" s="105"/>
      <c r="AF671" s="105"/>
      <c r="AG671" s="105"/>
      <c r="AH671" s="105"/>
    </row>
    <row r="672" spans="29:34" x14ac:dyDescent="0.2">
      <c r="AC672" s="105"/>
      <c r="AD672" s="105"/>
      <c r="AE672" s="105"/>
      <c r="AF672" s="105"/>
      <c r="AG672" s="105"/>
      <c r="AH672" s="105"/>
    </row>
    <row r="673" spans="29:34" x14ac:dyDescent="0.2">
      <c r="AC673" s="105"/>
      <c r="AD673" s="105"/>
      <c r="AE673" s="105"/>
      <c r="AF673" s="105"/>
      <c r="AG673" s="105"/>
      <c r="AH673" s="105"/>
    </row>
    <row r="674" spans="29:34" x14ac:dyDescent="0.2">
      <c r="AC674" s="105"/>
      <c r="AD674" s="105"/>
      <c r="AE674" s="105"/>
      <c r="AF674" s="105"/>
      <c r="AG674" s="105"/>
      <c r="AH674" s="105"/>
    </row>
    <row r="675" spans="29:34" x14ac:dyDescent="0.2">
      <c r="AC675" s="105"/>
      <c r="AD675" s="105"/>
      <c r="AE675" s="105"/>
      <c r="AF675" s="105"/>
      <c r="AG675" s="105"/>
      <c r="AH675" s="105"/>
    </row>
    <row r="676" spans="29:34" x14ac:dyDescent="0.2">
      <c r="AC676" s="105"/>
      <c r="AD676" s="105"/>
      <c r="AE676" s="105"/>
      <c r="AF676" s="105"/>
      <c r="AG676" s="105"/>
      <c r="AH676" s="105"/>
    </row>
    <row r="677" spans="29:34" x14ac:dyDescent="0.2">
      <c r="AC677" s="105"/>
      <c r="AD677" s="105"/>
      <c r="AE677" s="105"/>
      <c r="AF677" s="105"/>
      <c r="AG677" s="105"/>
      <c r="AH677" s="105"/>
    </row>
    <row r="678" spans="29:34" x14ac:dyDescent="0.2">
      <c r="AC678" s="105"/>
      <c r="AD678" s="105"/>
      <c r="AE678" s="105"/>
      <c r="AF678" s="105"/>
      <c r="AG678" s="105"/>
      <c r="AH678" s="105"/>
    </row>
    <row r="679" spans="29:34" x14ac:dyDescent="0.2">
      <c r="AC679" s="105"/>
      <c r="AD679" s="105"/>
      <c r="AE679" s="105"/>
      <c r="AF679" s="105"/>
      <c r="AG679" s="105"/>
      <c r="AH679" s="105"/>
    </row>
    <row r="680" spans="29:34" x14ac:dyDescent="0.2">
      <c r="AC680" s="105"/>
      <c r="AD680" s="105"/>
      <c r="AE680" s="105"/>
      <c r="AF680" s="105"/>
      <c r="AG680" s="105"/>
      <c r="AH680" s="105"/>
    </row>
    <row r="681" spans="29:34" x14ac:dyDescent="0.2">
      <c r="AC681" s="105"/>
      <c r="AD681" s="105"/>
      <c r="AE681" s="105"/>
      <c r="AF681" s="105"/>
      <c r="AG681" s="105"/>
      <c r="AH681" s="105"/>
    </row>
    <row r="682" spans="29:34" x14ac:dyDescent="0.2">
      <c r="AC682" s="105"/>
      <c r="AD682" s="105"/>
      <c r="AE682" s="105"/>
      <c r="AF682" s="105"/>
      <c r="AG682" s="105"/>
      <c r="AH682" s="105"/>
    </row>
    <row r="683" spans="29:34" x14ac:dyDescent="0.2">
      <c r="AC683" s="105"/>
      <c r="AD683" s="105"/>
      <c r="AE683" s="105"/>
      <c r="AF683" s="105"/>
      <c r="AG683" s="105"/>
      <c r="AH683" s="105"/>
    </row>
    <row r="684" spans="29:34" x14ac:dyDescent="0.2">
      <c r="AC684" s="105"/>
      <c r="AD684" s="105"/>
      <c r="AE684" s="105"/>
      <c r="AF684" s="105"/>
      <c r="AG684" s="105"/>
      <c r="AH684" s="105"/>
    </row>
    <row r="685" spans="29:34" x14ac:dyDescent="0.2">
      <c r="AC685" s="105"/>
      <c r="AD685" s="105"/>
      <c r="AE685" s="105"/>
      <c r="AF685" s="105"/>
      <c r="AG685" s="105"/>
      <c r="AH685" s="105"/>
    </row>
    <row r="686" spans="29:34" x14ac:dyDescent="0.2">
      <c r="AC686" s="105"/>
      <c r="AD686" s="105"/>
      <c r="AE686" s="105"/>
      <c r="AF686" s="105"/>
      <c r="AG686" s="105"/>
      <c r="AH686" s="105"/>
    </row>
    <row r="687" spans="29:34" x14ac:dyDescent="0.2">
      <c r="AC687" s="105"/>
      <c r="AD687" s="105"/>
      <c r="AE687" s="105"/>
      <c r="AF687" s="105"/>
      <c r="AG687" s="105"/>
      <c r="AH687" s="105"/>
    </row>
    <row r="688" spans="29:34" x14ac:dyDescent="0.2">
      <c r="AC688" s="105"/>
      <c r="AD688" s="105"/>
      <c r="AE688" s="105"/>
      <c r="AF688" s="105"/>
      <c r="AG688" s="105"/>
      <c r="AH688" s="105"/>
    </row>
    <row r="689" spans="29:34" x14ac:dyDescent="0.2">
      <c r="AC689" s="105"/>
      <c r="AD689" s="105"/>
      <c r="AE689" s="105"/>
      <c r="AF689" s="105"/>
      <c r="AG689" s="105"/>
      <c r="AH689" s="105"/>
    </row>
    <row r="690" spans="29:34" x14ac:dyDescent="0.2">
      <c r="AC690" s="105"/>
      <c r="AD690" s="105"/>
      <c r="AE690" s="105"/>
      <c r="AF690" s="105"/>
      <c r="AG690" s="105"/>
      <c r="AH690" s="105"/>
    </row>
    <row r="691" spans="29:34" x14ac:dyDescent="0.2">
      <c r="AC691" s="105"/>
      <c r="AD691" s="105"/>
      <c r="AE691" s="105"/>
      <c r="AF691" s="105"/>
      <c r="AG691" s="105"/>
      <c r="AH691" s="105"/>
    </row>
    <row r="692" spans="29:34" x14ac:dyDescent="0.2">
      <c r="AC692" s="105"/>
      <c r="AD692" s="105"/>
      <c r="AE692" s="105"/>
      <c r="AF692" s="105"/>
      <c r="AG692" s="105"/>
      <c r="AH692" s="105"/>
    </row>
    <row r="693" spans="29:34" x14ac:dyDescent="0.2">
      <c r="AC693" s="105"/>
      <c r="AD693" s="105"/>
      <c r="AE693" s="105"/>
      <c r="AF693" s="105"/>
      <c r="AG693" s="105"/>
      <c r="AH693" s="105"/>
    </row>
    <row r="694" spans="29:34" x14ac:dyDescent="0.2">
      <c r="AC694" s="105"/>
      <c r="AD694" s="105"/>
      <c r="AE694" s="105"/>
      <c r="AF694" s="105"/>
      <c r="AG694" s="105"/>
      <c r="AH694" s="105"/>
    </row>
    <row r="695" spans="29:34" x14ac:dyDescent="0.2">
      <c r="AC695" s="105"/>
      <c r="AD695" s="105"/>
      <c r="AE695" s="105"/>
      <c r="AF695" s="105"/>
      <c r="AG695" s="105"/>
      <c r="AH695" s="105"/>
    </row>
    <row r="696" spans="29:34" x14ac:dyDescent="0.2">
      <c r="AC696" s="105"/>
      <c r="AD696" s="105"/>
      <c r="AE696" s="105"/>
      <c r="AF696" s="105"/>
      <c r="AG696" s="105"/>
      <c r="AH696" s="105"/>
    </row>
    <row r="697" spans="29:34" x14ac:dyDescent="0.2">
      <c r="AC697" s="105"/>
      <c r="AD697" s="105"/>
      <c r="AE697" s="105"/>
      <c r="AF697" s="105"/>
      <c r="AG697" s="105"/>
      <c r="AH697" s="105"/>
    </row>
    <row r="698" spans="29:34" x14ac:dyDescent="0.2">
      <c r="AC698" s="105"/>
      <c r="AD698" s="105"/>
      <c r="AE698" s="105"/>
      <c r="AF698" s="105"/>
      <c r="AG698" s="105"/>
      <c r="AH698" s="105"/>
    </row>
    <row r="699" spans="29:34" x14ac:dyDescent="0.2">
      <c r="AC699" s="105"/>
      <c r="AD699" s="105"/>
      <c r="AE699" s="105"/>
      <c r="AF699" s="105"/>
      <c r="AG699" s="105"/>
      <c r="AH699" s="105"/>
    </row>
    <row r="700" spans="29:34" x14ac:dyDescent="0.2">
      <c r="AC700" s="105"/>
      <c r="AD700" s="105"/>
      <c r="AE700" s="105"/>
      <c r="AF700" s="105"/>
      <c r="AG700" s="105"/>
      <c r="AH700" s="105"/>
    </row>
    <row r="701" spans="29:34" x14ac:dyDescent="0.2">
      <c r="AC701" s="105"/>
      <c r="AD701" s="105"/>
      <c r="AE701" s="105"/>
      <c r="AF701" s="105"/>
      <c r="AG701" s="105"/>
      <c r="AH701" s="105"/>
    </row>
    <row r="702" spans="29:34" x14ac:dyDescent="0.2">
      <c r="AC702" s="105"/>
      <c r="AD702" s="105"/>
      <c r="AE702" s="105"/>
      <c r="AF702" s="105"/>
      <c r="AG702" s="105"/>
      <c r="AH702" s="105"/>
    </row>
    <row r="703" spans="29:34" x14ac:dyDescent="0.2">
      <c r="AC703" s="105"/>
      <c r="AD703" s="105"/>
      <c r="AE703" s="105"/>
      <c r="AF703" s="105"/>
      <c r="AG703" s="105"/>
      <c r="AH703" s="105"/>
    </row>
    <row r="704" spans="29:34" x14ac:dyDescent="0.2">
      <c r="AC704" s="105"/>
      <c r="AD704" s="105"/>
      <c r="AE704" s="105"/>
      <c r="AF704" s="105"/>
      <c r="AG704" s="105"/>
      <c r="AH704" s="105"/>
    </row>
    <row r="705" spans="29:34" x14ac:dyDescent="0.2">
      <c r="AC705" s="105"/>
      <c r="AD705" s="105"/>
      <c r="AE705" s="105"/>
      <c r="AF705" s="105"/>
      <c r="AG705" s="105"/>
      <c r="AH705" s="105"/>
    </row>
    <row r="706" spans="29:34" x14ac:dyDescent="0.2">
      <c r="AC706" s="105"/>
      <c r="AD706" s="105"/>
      <c r="AE706" s="105"/>
      <c r="AF706" s="105"/>
      <c r="AG706" s="105"/>
      <c r="AH706" s="105"/>
    </row>
    <row r="707" spans="29:34" x14ac:dyDescent="0.2">
      <c r="AC707" s="105"/>
      <c r="AD707" s="105"/>
      <c r="AE707" s="105"/>
      <c r="AF707" s="105"/>
      <c r="AG707" s="105"/>
      <c r="AH707" s="105"/>
    </row>
    <row r="708" spans="29:34" x14ac:dyDescent="0.2">
      <c r="AC708" s="105"/>
      <c r="AD708" s="105"/>
      <c r="AE708" s="105"/>
      <c r="AF708" s="105"/>
      <c r="AG708" s="105"/>
      <c r="AH708" s="105"/>
    </row>
    <row r="709" spans="29:34" x14ac:dyDescent="0.2">
      <c r="AC709" s="105"/>
      <c r="AD709" s="105"/>
      <c r="AE709" s="105"/>
      <c r="AF709" s="105"/>
      <c r="AG709" s="105"/>
      <c r="AH709" s="105"/>
    </row>
    <row r="710" spans="29:34" x14ac:dyDescent="0.2">
      <c r="AC710" s="105"/>
      <c r="AD710" s="105"/>
      <c r="AE710" s="105"/>
      <c r="AF710" s="105"/>
      <c r="AG710" s="105"/>
      <c r="AH710" s="105"/>
    </row>
    <row r="711" spans="29:34" x14ac:dyDescent="0.2">
      <c r="AC711" s="105"/>
      <c r="AD711" s="105"/>
      <c r="AE711" s="105"/>
      <c r="AF711" s="105"/>
      <c r="AG711" s="105"/>
      <c r="AH711" s="105"/>
    </row>
    <row r="712" spans="29:34" x14ac:dyDescent="0.2">
      <c r="AC712" s="105"/>
      <c r="AD712" s="105"/>
      <c r="AE712" s="105"/>
      <c r="AF712" s="105"/>
      <c r="AG712" s="105"/>
      <c r="AH712" s="105"/>
    </row>
    <row r="713" spans="29:34" x14ac:dyDescent="0.2">
      <c r="AC713" s="105"/>
      <c r="AD713" s="105"/>
      <c r="AE713" s="105"/>
      <c r="AF713" s="105"/>
      <c r="AG713" s="105"/>
      <c r="AH713" s="105"/>
    </row>
    <row r="714" spans="29:34" x14ac:dyDescent="0.2">
      <c r="AC714" s="105"/>
      <c r="AD714" s="105"/>
      <c r="AE714" s="105"/>
      <c r="AF714" s="105"/>
      <c r="AG714" s="105"/>
      <c r="AH714" s="105"/>
    </row>
    <row r="715" spans="29:34" x14ac:dyDescent="0.2">
      <c r="AC715" s="105"/>
      <c r="AD715" s="105"/>
      <c r="AE715" s="105"/>
      <c r="AF715" s="105"/>
      <c r="AG715" s="105"/>
      <c r="AH715" s="105"/>
    </row>
    <row r="716" spans="29:34" x14ac:dyDescent="0.2">
      <c r="AC716" s="105"/>
      <c r="AD716" s="105"/>
      <c r="AE716" s="105"/>
      <c r="AF716" s="105"/>
      <c r="AG716" s="105"/>
      <c r="AH716" s="105"/>
    </row>
    <row r="717" spans="29:34" x14ac:dyDescent="0.2">
      <c r="AC717" s="105"/>
      <c r="AD717" s="105"/>
      <c r="AE717" s="105"/>
      <c r="AF717" s="105"/>
      <c r="AG717" s="105"/>
      <c r="AH717" s="105"/>
    </row>
    <row r="718" spans="29:34" x14ac:dyDescent="0.2">
      <c r="AC718" s="105"/>
      <c r="AD718" s="105"/>
      <c r="AE718" s="105"/>
      <c r="AF718" s="105"/>
      <c r="AG718" s="105"/>
      <c r="AH718" s="105"/>
    </row>
    <row r="719" spans="29:34" x14ac:dyDescent="0.2">
      <c r="AC719" s="105"/>
      <c r="AD719" s="105"/>
      <c r="AE719" s="105"/>
      <c r="AF719" s="105"/>
      <c r="AG719" s="105"/>
      <c r="AH719" s="105"/>
    </row>
    <row r="720" spans="29:34" x14ac:dyDescent="0.2">
      <c r="AC720" s="105"/>
      <c r="AD720" s="105"/>
      <c r="AE720" s="105"/>
      <c r="AF720" s="105"/>
      <c r="AG720" s="105"/>
      <c r="AH720" s="105"/>
    </row>
    <row r="721" spans="29:34" x14ac:dyDescent="0.2">
      <c r="AC721" s="105"/>
      <c r="AD721" s="105"/>
      <c r="AE721" s="105"/>
      <c r="AF721" s="105"/>
      <c r="AG721" s="105"/>
      <c r="AH721" s="105"/>
    </row>
    <row r="722" spans="29:34" x14ac:dyDescent="0.2">
      <c r="AC722" s="105"/>
      <c r="AD722" s="105"/>
      <c r="AE722" s="105"/>
      <c r="AF722" s="105"/>
      <c r="AG722" s="105"/>
      <c r="AH722" s="105"/>
    </row>
    <row r="723" spans="29:34" x14ac:dyDescent="0.2">
      <c r="AC723" s="105"/>
      <c r="AD723" s="105"/>
      <c r="AE723" s="105"/>
      <c r="AF723" s="105"/>
      <c r="AG723" s="105"/>
      <c r="AH723" s="105"/>
    </row>
    <row r="724" spans="29:34" x14ac:dyDescent="0.2">
      <c r="AC724" s="105"/>
      <c r="AD724" s="105"/>
      <c r="AE724" s="105"/>
      <c r="AF724" s="105"/>
      <c r="AG724" s="105"/>
      <c r="AH724" s="105"/>
    </row>
    <row r="725" spans="29:34" x14ac:dyDescent="0.2">
      <c r="AC725" s="105"/>
      <c r="AD725" s="105"/>
      <c r="AE725" s="105"/>
      <c r="AF725" s="105"/>
      <c r="AG725" s="105"/>
      <c r="AH725" s="105"/>
    </row>
    <row r="726" spans="29:34" x14ac:dyDescent="0.2">
      <c r="AC726" s="105"/>
      <c r="AD726" s="105"/>
      <c r="AE726" s="105"/>
      <c r="AF726" s="105"/>
      <c r="AG726" s="105"/>
      <c r="AH726" s="105"/>
    </row>
    <row r="727" spans="29:34" x14ac:dyDescent="0.2">
      <c r="AC727" s="105"/>
      <c r="AD727" s="105"/>
      <c r="AE727" s="105"/>
      <c r="AF727" s="105"/>
      <c r="AG727" s="105"/>
      <c r="AH727" s="105"/>
    </row>
    <row r="728" spans="29:34" x14ac:dyDescent="0.2">
      <c r="AC728" s="105"/>
      <c r="AD728" s="105"/>
      <c r="AE728" s="105"/>
      <c r="AF728" s="105"/>
      <c r="AG728" s="105"/>
      <c r="AH728" s="105"/>
    </row>
    <row r="729" spans="29:34" x14ac:dyDescent="0.2">
      <c r="AC729" s="105"/>
      <c r="AD729" s="105"/>
      <c r="AE729" s="105"/>
      <c r="AF729" s="105"/>
      <c r="AG729" s="105"/>
      <c r="AH729" s="105"/>
    </row>
    <row r="730" spans="29:34" x14ac:dyDescent="0.2">
      <c r="AC730" s="105"/>
      <c r="AD730" s="105"/>
      <c r="AE730" s="105"/>
      <c r="AF730" s="105"/>
      <c r="AG730" s="105"/>
      <c r="AH730" s="105"/>
    </row>
    <row r="731" spans="29:34" x14ac:dyDescent="0.2">
      <c r="AC731" s="105"/>
      <c r="AD731" s="105"/>
      <c r="AE731" s="105"/>
      <c r="AF731" s="105"/>
      <c r="AG731" s="105"/>
      <c r="AH731" s="105"/>
    </row>
    <row r="732" spans="29:34" x14ac:dyDescent="0.2">
      <c r="AC732" s="105"/>
      <c r="AD732" s="105"/>
      <c r="AE732" s="105"/>
      <c r="AF732" s="105"/>
      <c r="AG732" s="105"/>
      <c r="AH732" s="105"/>
    </row>
    <row r="733" spans="29:34" x14ac:dyDescent="0.2">
      <c r="AC733" s="105"/>
      <c r="AD733" s="105"/>
      <c r="AE733" s="105"/>
      <c r="AF733" s="105"/>
      <c r="AG733" s="105"/>
      <c r="AH733" s="105"/>
    </row>
    <row r="734" spans="29:34" x14ac:dyDescent="0.2">
      <c r="AC734" s="105"/>
      <c r="AD734" s="105"/>
      <c r="AE734" s="105"/>
      <c r="AF734" s="105"/>
      <c r="AG734" s="105"/>
      <c r="AH734" s="105"/>
    </row>
    <row r="735" spans="29:34" x14ac:dyDescent="0.2">
      <c r="AC735" s="105"/>
      <c r="AD735" s="105"/>
      <c r="AE735" s="105"/>
      <c r="AF735" s="105"/>
      <c r="AG735" s="105"/>
      <c r="AH735" s="105"/>
    </row>
    <row r="736" spans="29:34" x14ac:dyDescent="0.2">
      <c r="AC736" s="105"/>
      <c r="AD736" s="105"/>
      <c r="AE736" s="105"/>
      <c r="AF736" s="105"/>
      <c r="AG736" s="105"/>
      <c r="AH736" s="105"/>
    </row>
    <row r="737" spans="29:34" x14ac:dyDescent="0.2">
      <c r="AC737" s="105"/>
      <c r="AD737" s="105"/>
      <c r="AE737" s="105"/>
      <c r="AF737" s="105"/>
      <c r="AG737" s="105"/>
      <c r="AH737" s="105"/>
    </row>
    <row r="738" spans="29:34" x14ac:dyDescent="0.2">
      <c r="AC738" s="105"/>
      <c r="AD738" s="105"/>
      <c r="AE738" s="105"/>
      <c r="AF738" s="105"/>
      <c r="AG738" s="105"/>
      <c r="AH738" s="105"/>
    </row>
    <row r="739" spans="29:34" x14ac:dyDescent="0.2">
      <c r="AC739" s="105"/>
      <c r="AD739" s="105"/>
      <c r="AE739" s="105"/>
      <c r="AF739" s="105"/>
      <c r="AG739" s="105"/>
      <c r="AH739" s="105"/>
    </row>
    <row r="740" spans="29:34" x14ac:dyDescent="0.2">
      <c r="AC740" s="105"/>
      <c r="AD740" s="105"/>
      <c r="AE740" s="105"/>
      <c r="AF740" s="105"/>
      <c r="AG740" s="105"/>
      <c r="AH740" s="105"/>
    </row>
    <row r="741" spans="29:34" x14ac:dyDescent="0.2">
      <c r="AC741" s="105"/>
      <c r="AD741" s="105"/>
      <c r="AE741" s="105"/>
      <c r="AF741" s="105"/>
      <c r="AG741" s="105"/>
      <c r="AH741" s="105"/>
    </row>
    <row r="742" spans="29:34" x14ac:dyDescent="0.2">
      <c r="AC742" s="105"/>
      <c r="AD742" s="105"/>
      <c r="AE742" s="105"/>
      <c r="AF742" s="105"/>
      <c r="AG742" s="105"/>
      <c r="AH742" s="105"/>
    </row>
    <row r="743" spans="29:34" x14ac:dyDescent="0.2">
      <c r="AC743" s="105"/>
      <c r="AD743" s="105"/>
      <c r="AE743" s="105"/>
      <c r="AF743" s="105"/>
      <c r="AG743" s="105"/>
      <c r="AH743" s="105"/>
    </row>
    <row r="744" spans="29:34" x14ac:dyDescent="0.2">
      <c r="AC744" s="105"/>
      <c r="AD744" s="105"/>
      <c r="AE744" s="105"/>
      <c r="AF744" s="105"/>
      <c r="AG744" s="105"/>
      <c r="AH744" s="105"/>
    </row>
    <row r="745" spans="29:34" x14ac:dyDescent="0.2">
      <c r="AC745" s="105"/>
      <c r="AD745" s="105"/>
      <c r="AE745" s="105"/>
      <c r="AF745" s="105"/>
      <c r="AG745" s="105"/>
      <c r="AH745" s="105"/>
    </row>
    <row r="746" spans="29:34" x14ac:dyDescent="0.2">
      <c r="AC746" s="105"/>
      <c r="AD746" s="105"/>
      <c r="AE746" s="105"/>
      <c r="AF746" s="105"/>
      <c r="AG746" s="105"/>
      <c r="AH746" s="105"/>
    </row>
    <row r="747" spans="29:34" x14ac:dyDescent="0.2">
      <c r="AC747" s="105"/>
      <c r="AD747" s="105"/>
      <c r="AE747" s="105"/>
      <c r="AF747" s="105"/>
      <c r="AG747" s="105"/>
      <c r="AH747" s="105"/>
    </row>
    <row r="748" spans="29:34" x14ac:dyDescent="0.2">
      <c r="AC748" s="105"/>
      <c r="AD748" s="105"/>
      <c r="AE748" s="105"/>
      <c r="AF748" s="105"/>
      <c r="AG748" s="105"/>
      <c r="AH748" s="105"/>
    </row>
    <row r="749" spans="29:34" x14ac:dyDescent="0.2">
      <c r="AC749" s="105"/>
      <c r="AD749" s="105"/>
      <c r="AE749" s="105"/>
      <c r="AF749" s="105"/>
      <c r="AG749" s="105"/>
      <c r="AH749" s="105"/>
    </row>
    <row r="750" spans="29:34" x14ac:dyDescent="0.2">
      <c r="AC750" s="105"/>
      <c r="AD750" s="105"/>
      <c r="AE750" s="105"/>
      <c r="AF750" s="105"/>
      <c r="AG750" s="105"/>
      <c r="AH750" s="105"/>
    </row>
    <row r="751" spans="29:34" x14ac:dyDescent="0.2">
      <c r="AC751" s="105"/>
      <c r="AD751" s="105"/>
      <c r="AE751" s="105"/>
      <c r="AF751" s="105"/>
      <c r="AG751" s="105"/>
      <c r="AH751" s="105"/>
    </row>
    <row r="752" spans="29:34" x14ac:dyDescent="0.2">
      <c r="AC752" s="105"/>
      <c r="AD752" s="105"/>
      <c r="AE752" s="105"/>
      <c r="AF752" s="105"/>
      <c r="AG752" s="105"/>
      <c r="AH752" s="105"/>
    </row>
    <row r="753" spans="29:34" x14ac:dyDescent="0.2">
      <c r="AC753" s="105"/>
      <c r="AD753" s="105"/>
      <c r="AE753" s="105"/>
      <c r="AF753" s="105"/>
      <c r="AG753" s="105"/>
      <c r="AH753" s="105"/>
    </row>
    <row r="754" spans="29:34" x14ac:dyDescent="0.2">
      <c r="AC754" s="105"/>
      <c r="AD754" s="105"/>
      <c r="AE754" s="105"/>
      <c r="AF754" s="105"/>
      <c r="AG754" s="105"/>
      <c r="AH754" s="105"/>
    </row>
    <row r="755" spans="29:34" x14ac:dyDescent="0.2">
      <c r="AC755" s="105"/>
      <c r="AD755" s="105"/>
      <c r="AE755" s="105"/>
      <c r="AF755" s="105"/>
      <c r="AG755" s="105"/>
      <c r="AH755" s="105"/>
    </row>
    <row r="756" spans="29:34" x14ac:dyDescent="0.2">
      <c r="AC756" s="105"/>
      <c r="AD756" s="105"/>
      <c r="AE756" s="105"/>
      <c r="AF756" s="105"/>
      <c r="AG756" s="105"/>
      <c r="AH756" s="105"/>
    </row>
    <row r="757" spans="29:34" x14ac:dyDescent="0.2">
      <c r="AC757" s="105"/>
      <c r="AD757" s="105"/>
      <c r="AE757" s="105"/>
      <c r="AF757" s="105"/>
      <c r="AG757" s="105"/>
      <c r="AH757" s="105"/>
    </row>
    <row r="758" spans="29:34" x14ac:dyDescent="0.2">
      <c r="AC758" s="105"/>
      <c r="AD758" s="105"/>
      <c r="AE758" s="105"/>
      <c r="AF758" s="105"/>
      <c r="AG758" s="105"/>
      <c r="AH758" s="105"/>
    </row>
    <row r="759" spans="29:34" x14ac:dyDescent="0.2">
      <c r="AC759" s="105"/>
      <c r="AD759" s="105"/>
      <c r="AE759" s="105"/>
      <c r="AF759" s="105"/>
      <c r="AG759" s="105"/>
      <c r="AH759" s="105"/>
    </row>
    <row r="760" spans="29:34" x14ac:dyDescent="0.2">
      <c r="AC760" s="105"/>
      <c r="AD760" s="105"/>
      <c r="AE760" s="105"/>
      <c r="AF760" s="105"/>
      <c r="AG760" s="105"/>
      <c r="AH760" s="105"/>
    </row>
    <row r="761" spans="29:34" x14ac:dyDescent="0.2">
      <c r="AC761" s="105"/>
      <c r="AD761" s="105"/>
      <c r="AE761" s="105"/>
      <c r="AF761" s="105"/>
      <c r="AG761" s="105"/>
      <c r="AH761" s="105"/>
    </row>
    <row r="762" spans="29:34" x14ac:dyDescent="0.2">
      <c r="AC762" s="105"/>
      <c r="AD762" s="105"/>
      <c r="AE762" s="105"/>
      <c r="AF762" s="105"/>
      <c r="AG762" s="105"/>
      <c r="AH762" s="105"/>
    </row>
    <row r="763" spans="29:34" x14ac:dyDescent="0.2">
      <c r="AC763" s="105"/>
      <c r="AD763" s="105"/>
      <c r="AE763" s="105"/>
      <c r="AF763" s="105"/>
      <c r="AG763" s="105"/>
      <c r="AH763" s="105"/>
    </row>
    <row r="764" spans="29:34" x14ac:dyDescent="0.2">
      <c r="AC764" s="105"/>
      <c r="AD764" s="105"/>
      <c r="AE764" s="105"/>
      <c r="AF764" s="105"/>
      <c r="AG764" s="105"/>
      <c r="AH764" s="105"/>
    </row>
    <row r="765" spans="29:34" x14ac:dyDescent="0.2">
      <c r="AC765" s="105"/>
      <c r="AD765" s="105"/>
      <c r="AE765" s="105"/>
      <c r="AF765" s="105"/>
      <c r="AG765" s="105"/>
      <c r="AH765" s="105"/>
    </row>
    <row r="766" spans="29:34" x14ac:dyDescent="0.2">
      <c r="AC766" s="105"/>
      <c r="AD766" s="105"/>
      <c r="AE766" s="105"/>
      <c r="AF766" s="105"/>
      <c r="AG766" s="105"/>
      <c r="AH766" s="105"/>
    </row>
    <row r="767" spans="29:34" x14ac:dyDescent="0.2">
      <c r="AC767" s="105"/>
      <c r="AD767" s="105"/>
      <c r="AE767" s="105"/>
      <c r="AF767" s="105"/>
      <c r="AG767" s="105"/>
      <c r="AH767" s="105"/>
    </row>
    <row r="768" spans="29:34" x14ac:dyDescent="0.2">
      <c r="AC768" s="105"/>
      <c r="AD768" s="105"/>
      <c r="AE768" s="105"/>
      <c r="AF768" s="105"/>
      <c r="AG768" s="105"/>
      <c r="AH768" s="105"/>
    </row>
    <row r="769" spans="29:34" x14ac:dyDescent="0.2">
      <c r="AC769" s="105"/>
      <c r="AD769" s="105"/>
      <c r="AE769" s="105"/>
      <c r="AF769" s="105"/>
      <c r="AG769" s="105"/>
      <c r="AH769" s="105"/>
    </row>
    <row r="770" spans="29:34" x14ac:dyDescent="0.2">
      <c r="AC770" s="105"/>
      <c r="AD770" s="105"/>
      <c r="AE770" s="105"/>
      <c r="AF770" s="105"/>
      <c r="AG770" s="105"/>
      <c r="AH770" s="105"/>
    </row>
    <row r="771" spans="29:34" x14ac:dyDescent="0.2">
      <c r="AC771" s="105"/>
      <c r="AD771" s="105"/>
      <c r="AE771" s="105"/>
      <c r="AF771" s="105"/>
      <c r="AG771" s="105"/>
      <c r="AH771" s="105"/>
    </row>
    <row r="772" spans="29:34" x14ac:dyDescent="0.2">
      <c r="AC772" s="105"/>
      <c r="AD772" s="105"/>
      <c r="AE772" s="105"/>
      <c r="AF772" s="105"/>
      <c r="AG772" s="105"/>
      <c r="AH772" s="105"/>
    </row>
    <row r="773" spans="29:34" x14ac:dyDescent="0.2">
      <c r="AC773" s="105"/>
      <c r="AD773" s="105"/>
      <c r="AE773" s="105"/>
      <c r="AF773" s="105"/>
      <c r="AG773" s="105"/>
      <c r="AH773" s="105"/>
    </row>
    <row r="774" spans="29:34" x14ac:dyDescent="0.2">
      <c r="AC774" s="105"/>
      <c r="AD774" s="105"/>
      <c r="AE774" s="105"/>
      <c r="AF774" s="105"/>
      <c r="AG774" s="105"/>
      <c r="AH774" s="105"/>
    </row>
    <row r="775" spans="29:34" x14ac:dyDescent="0.2">
      <c r="AC775" s="105"/>
      <c r="AD775" s="105"/>
      <c r="AE775" s="105"/>
      <c r="AF775" s="105"/>
      <c r="AG775" s="105"/>
      <c r="AH775" s="105"/>
    </row>
    <row r="776" spans="29:34" x14ac:dyDescent="0.2">
      <c r="AC776" s="105"/>
      <c r="AD776" s="105"/>
      <c r="AE776" s="105"/>
      <c r="AF776" s="105"/>
      <c r="AG776" s="105"/>
      <c r="AH776" s="105"/>
    </row>
    <row r="777" spans="29:34" x14ac:dyDescent="0.2">
      <c r="AC777" s="105"/>
      <c r="AD777" s="105"/>
      <c r="AE777" s="105"/>
      <c r="AF777" s="105"/>
      <c r="AG777" s="105"/>
      <c r="AH777" s="105"/>
    </row>
    <row r="778" spans="29:34" x14ac:dyDescent="0.2">
      <c r="AC778" s="105"/>
      <c r="AD778" s="105"/>
      <c r="AE778" s="105"/>
      <c r="AF778" s="105"/>
      <c r="AG778" s="105"/>
      <c r="AH778" s="105"/>
    </row>
    <row r="779" spans="29:34" x14ac:dyDescent="0.2">
      <c r="AC779" s="105"/>
      <c r="AD779" s="105"/>
      <c r="AE779" s="105"/>
      <c r="AF779" s="105"/>
      <c r="AG779" s="105"/>
      <c r="AH779" s="105"/>
    </row>
    <row r="780" spans="29:34" x14ac:dyDescent="0.2">
      <c r="AC780" s="105"/>
      <c r="AD780" s="105"/>
      <c r="AE780" s="105"/>
      <c r="AF780" s="105"/>
      <c r="AG780" s="105"/>
      <c r="AH780" s="105"/>
    </row>
    <row r="781" spans="29:34" x14ac:dyDescent="0.2">
      <c r="AC781" s="105"/>
      <c r="AD781" s="105"/>
      <c r="AE781" s="105"/>
      <c r="AF781" s="105"/>
      <c r="AG781" s="105"/>
      <c r="AH781" s="105"/>
    </row>
    <row r="782" spans="29:34" x14ac:dyDescent="0.2">
      <c r="AC782" s="105"/>
      <c r="AD782" s="105"/>
      <c r="AE782" s="105"/>
      <c r="AF782" s="105"/>
      <c r="AG782" s="105"/>
      <c r="AH782" s="105"/>
    </row>
    <row r="783" spans="29:34" x14ac:dyDescent="0.2">
      <c r="AC783" s="105"/>
      <c r="AD783" s="105"/>
      <c r="AE783" s="105"/>
      <c r="AF783" s="105"/>
      <c r="AG783" s="105"/>
      <c r="AH783" s="105"/>
    </row>
    <row r="784" spans="29:34" x14ac:dyDescent="0.2">
      <c r="AC784" s="105"/>
      <c r="AD784" s="105"/>
      <c r="AE784" s="105"/>
      <c r="AF784" s="105"/>
      <c r="AG784" s="105"/>
      <c r="AH784" s="105"/>
    </row>
    <row r="785" spans="29:34" x14ac:dyDescent="0.2">
      <c r="AC785" s="105"/>
      <c r="AD785" s="105"/>
      <c r="AE785" s="105"/>
      <c r="AF785" s="105"/>
      <c r="AG785" s="105"/>
      <c r="AH785" s="105"/>
    </row>
    <row r="786" spans="29:34" x14ac:dyDescent="0.2">
      <c r="AC786" s="105"/>
      <c r="AD786" s="105"/>
      <c r="AE786" s="105"/>
      <c r="AF786" s="105"/>
      <c r="AG786" s="105"/>
      <c r="AH786" s="105"/>
    </row>
    <row r="787" spans="29:34" x14ac:dyDescent="0.2">
      <c r="AC787" s="105"/>
      <c r="AD787" s="105"/>
      <c r="AE787" s="105"/>
      <c r="AF787" s="105"/>
      <c r="AG787" s="105"/>
      <c r="AH787" s="105"/>
    </row>
    <row r="788" spans="29:34" x14ac:dyDescent="0.2">
      <c r="AC788" s="105"/>
      <c r="AD788" s="105"/>
      <c r="AE788" s="105"/>
      <c r="AF788" s="105"/>
      <c r="AG788" s="105"/>
      <c r="AH788" s="105"/>
    </row>
    <row r="789" spans="29:34" x14ac:dyDescent="0.2">
      <c r="AC789" s="105"/>
      <c r="AD789" s="105"/>
      <c r="AE789" s="105"/>
      <c r="AF789" s="105"/>
      <c r="AG789" s="105"/>
      <c r="AH789" s="105"/>
    </row>
    <row r="790" spans="29:34" x14ac:dyDescent="0.2">
      <c r="AC790" s="105"/>
      <c r="AD790" s="105"/>
      <c r="AE790" s="105"/>
      <c r="AF790" s="105"/>
      <c r="AG790" s="105"/>
      <c r="AH790" s="105"/>
    </row>
    <row r="791" spans="29:34" x14ac:dyDescent="0.2">
      <c r="AC791" s="105"/>
      <c r="AD791" s="105"/>
      <c r="AE791" s="105"/>
      <c r="AF791" s="105"/>
      <c r="AG791" s="105"/>
      <c r="AH791" s="105"/>
    </row>
    <row r="792" spans="29:34" x14ac:dyDescent="0.2">
      <c r="AC792" s="105"/>
      <c r="AD792" s="105"/>
      <c r="AE792" s="105"/>
      <c r="AF792" s="105"/>
      <c r="AG792" s="105"/>
      <c r="AH792" s="105"/>
    </row>
    <row r="793" spans="29:34" x14ac:dyDescent="0.2">
      <c r="AC793" s="105"/>
      <c r="AD793" s="105"/>
      <c r="AE793" s="105"/>
      <c r="AF793" s="105"/>
      <c r="AG793" s="105"/>
      <c r="AH793" s="105"/>
    </row>
    <row r="794" spans="29:34" x14ac:dyDescent="0.2">
      <c r="AC794" s="105"/>
      <c r="AD794" s="105"/>
      <c r="AE794" s="105"/>
      <c r="AF794" s="105"/>
      <c r="AG794" s="105"/>
      <c r="AH794" s="105"/>
    </row>
    <row r="795" spans="29:34" x14ac:dyDescent="0.2">
      <c r="AC795" s="105"/>
      <c r="AD795" s="105"/>
      <c r="AE795" s="105"/>
      <c r="AF795" s="105"/>
      <c r="AG795" s="105"/>
      <c r="AH795" s="105"/>
    </row>
    <row r="796" spans="29:34" x14ac:dyDescent="0.2">
      <c r="AC796" s="105"/>
      <c r="AD796" s="105"/>
      <c r="AE796" s="105"/>
      <c r="AF796" s="105"/>
      <c r="AG796" s="105"/>
      <c r="AH796" s="105"/>
    </row>
    <row r="797" spans="29:34" x14ac:dyDescent="0.2">
      <c r="AC797" s="105"/>
      <c r="AD797" s="105"/>
      <c r="AE797" s="105"/>
      <c r="AF797" s="105"/>
      <c r="AG797" s="105"/>
      <c r="AH797" s="105"/>
    </row>
    <row r="798" spans="29:34" x14ac:dyDescent="0.2">
      <c r="AC798" s="105"/>
      <c r="AD798" s="105"/>
      <c r="AE798" s="105"/>
      <c r="AF798" s="105"/>
      <c r="AG798" s="105"/>
      <c r="AH798" s="105"/>
    </row>
    <row r="799" spans="29:34" x14ac:dyDescent="0.2">
      <c r="AC799" s="105"/>
      <c r="AD799" s="105"/>
      <c r="AE799" s="105"/>
      <c r="AF799" s="105"/>
      <c r="AG799" s="105"/>
      <c r="AH799" s="105"/>
    </row>
    <row r="800" spans="29:34" x14ac:dyDescent="0.2">
      <c r="AC800" s="105"/>
      <c r="AD800" s="105"/>
      <c r="AE800" s="105"/>
      <c r="AF800" s="105"/>
      <c r="AG800" s="105"/>
      <c r="AH800" s="105"/>
    </row>
    <row r="801" spans="29:34" x14ac:dyDescent="0.2">
      <c r="AC801" s="105"/>
      <c r="AD801" s="105"/>
      <c r="AE801" s="105"/>
      <c r="AF801" s="105"/>
      <c r="AG801" s="105"/>
      <c r="AH801" s="105"/>
    </row>
    <row r="802" spans="29:34" x14ac:dyDescent="0.2">
      <c r="AC802" s="105"/>
      <c r="AD802" s="105"/>
      <c r="AE802" s="105"/>
      <c r="AF802" s="105"/>
      <c r="AG802" s="105"/>
      <c r="AH802" s="105"/>
    </row>
    <row r="803" spans="29:34" x14ac:dyDescent="0.2">
      <c r="AC803" s="105"/>
      <c r="AD803" s="105"/>
      <c r="AE803" s="105"/>
      <c r="AF803" s="105"/>
      <c r="AG803" s="105"/>
      <c r="AH803" s="105"/>
    </row>
    <row r="804" spans="29:34" x14ac:dyDescent="0.2">
      <c r="AC804" s="105"/>
      <c r="AD804" s="105"/>
      <c r="AE804" s="105"/>
      <c r="AF804" s="105"/>
      <c r="AG804" s="105"/>
      <c r="AH804" s="105"/>
    </row>
    <row r="805" spans="29:34" x14ac:dyDescent="0.2">
      <c r="AC805" s="105"/>
      <c r="AD805" s="105"/>
      <c r="AE805" s="105"/>
      <c r="AF805" s="105"/>
      <c r="AG805" s="105"/>
      <c r="AH805" s="105"/>
    </row>
    <row r="806" spans="29:34" x14ac:dyDescent="0.2">
      <c r="AC806" s="105"/>
      <c r="AD806" s="105"/>
      <c r="AE806" s="105"/>
      <c r="AF806" s="105"/>
      <c r="AG806" s="105"/>
      <c r="AH806" s="105"/>
    </row>
    <row r="807" spans="29:34" x14ac:dyDescent="0.2">
      <c r="AC807" s="105"/>
      <c r="AD807" s="105"/>
      <c r="AE807" s="105"/>
      <c r="AF807" s="105"/>
      <c r="AG807" s="105"/>
      <c r="AH807" s="105"/>
    </row>
    <row r="808" spans="29:34" x14ac:dyDescent="0.2">
      <c r="AC808" s="105"/>
      <c r="AD808" s="105"/>
      <c r="AE808" s="105"/>
      <c r="AF808" s="105"/>
      <c r="AG808" s="105"/>
      <c r="AH808" s="105"/>
    </row>
    <row r="809" spans="29:34" x14ac:dyDescent="0.2">
      <c r="AC809" s="105"/>
      <c r="AD809" s="105"/>
      <c r="AE809" s="105"/>
      <c r="AF809" s="105"/>
      <c r="AG809" s="105"/>
      <c r="AH809" s="105"/>
    </row>
    <row r="810" spans="29:34" x14ac:dyDescent="0.2">
      <c r="AC810" s="105"/>
      <c r="AD810" s="105"/>
      <c r="AE810" s="105"/>
      <c r="AF810" s="105"/>
      <c r="AG810" s="105"/>
      <c r="AH810" s="105"/>
    </row>
    <row r="811" spans="29:34" x14ac:dyDescent="0.2">
      <c r="AC811" s="105"/>
      <c r="AD811" s="105"/>
      <c r="AE811" s="105"/>
      <c r="AF811" s="105"/>
      <c r="AG811" s="105"/>
      <c r="AH811" s="105"/>
    </row>
    <row r="812" spans="29:34" x14ac:dyDescent="0.2">
      <c r="AC812" s="105"/>
      <c r="AD812" s="105"/>
      <c r="AE812" s="105"/>
      <c r="AF812" s="105"/>
      <c r="AG812" s="105"/>
      <c r="AH812" s="105"/>
    </row>
    <row r="813" spans="29:34" x14ac:dyDescent="0.2">
      <c r="AC813" s="105"/>
      <c r="AD813" s="105"/>
      <c r="AE813" s="105"/>
      <c r="AF813" s="105"/>
      <c r="AG813" s="105"/>
      <c r="AH813" s="105"/>
    </row>
    <row r="814" spans="29:34" x14ac:dyDescent="0.2">
      <c r="AC814" s="105"/>
      <c r="AD814" s="105"/>
      <c r="AE814" s="105"/>
      <c r="AF814" s="105"/>
      <c r="AG814" s="105"/>
      <c r="AH814" s="105"/>
    </row>
    <row r="815" spans="29:34" x14ac:dyDescent="0.2">
      <c r="AC815" s="105"/>
      <c r="AD815" s="105"/>
      <c r="AE815" s="105"/>
      <c r="AF815" s="105"/>
      <c r="AG815" s="105"/>
      <c r="AH815" s="105"/>
    </row>
    <row r="816" spans="29:34" x14ac:dyDescent="0.2">
      <c r="AC816" s="105"/>
      <c r="AD816" s="105"/>
      <c r="AE816" s="105"/>
      <c r="AF816" s="105"/>
      <c r="AG816" s="105"/>
      <c r="AH816" s="105"/>
    </row>
    <row r="817" spans="29:34" x14ac:dyDescent="0.2">
      <c r="AC817" s="105"/>
      <c r="AD817" s="105"/>
      <c r="AE817" s="105"/>
      <c r="AF817" s="105"/>
      <c r="AG817" s="105"/>
      <c r="AH817" s="105"/>
    </row>
    <row r="818" spans="29:34" x14ac:dyDescent="0.2">
      <c r="AC818" s="105"/>
      <c r="AD818" s="105"/>
      <c r="AE818" s="105"/>
      <c r="AF818" s="105"/>
      <c r="AG818" s="105"/>
      <c r="AH818" s="105"/>
    </row>
    <row r="819" spans="29:34" x14ac:dyDescent="0.2">
      <c r="AC819" s="105"/>
      <c r="AD819" s="105"/>
      <c r="AE819" s="105"/>
      <c r="AF819" s="105"/>
      <c r="AG819" s="105"/>
      <c r="AH819" s="105"/>
    </row>
    <row r="820" spans="29:34" x14ac:dyDescent="0.2">
      <c r="AC820" s="105"/>
      <c r="AD820" s="105"/>
      <c r="AE820" s="105"/>
      <c r="AF820" s="105"/>
      <c r="AG820" s="105"/>
      <c r="AH820" s="105"/>
    </row>
    <row r="821" spans="29:34" x14ac:dyDescent="0.2">
      <c r="AC821" s="105"/>
      <c r="AD821" s="105"/>
      <c r="AE821" s="105"/>
      <c r="AF821" s="105"/>
      <c r="AG821" s="105"/>
      <c r="AH821" s="105"/>
    </row>
    <row r="822" spans="29:34" x14ac:dyDescent="0.2">
      <c r="AC822" s="105"/>
      <c r="AD822" s="105"/>
      <c r="AE822" s="105"/>
      <c r="AF822" s="105"/>
      <c r="AG822" s="105"/>
      <c r="AH822" s="105"/>
    </row>
    <row r="823" spans="29:34" x14ac:dyDescent="0.2">
      <c r="AC823" s="105"/>
      <c r="AD823" s="105"/>
      <c r="AE823" s="105"/>
      <c r="AF823" s="105"/>
      <c r="AG823" s="105"/>
      <c r="AH823" s="105"/>
    </row>
    <row r="824" spans="29:34" x14ac:dyDescent="0.2">
      <c r="AC824" s="105"/>
      <c r="AD824" s="105"/>
      <c r="AE824" s="105"/>
      <c r="AF824" s="105"/>
      <c r="AG824" s="105"/>
      <c r="AH824" s="105"/>
    </row>
    <row r="825" spans="29:34" x14ac:dyDescent="0.2">
      <c r="AC825" s="105"/>
      <c r="AD825" s="105"/>
      <c r="AE825" s="105"/>
      <c r="AF825" s="105"/>
      <c r="AG825" s="105"/>
      <c r="AH825" s="105"/>
    </row>
    <row r="826" spans="29:34" x14ac:dyDescent="0.2">
      <c r="AC826" s="105"/>
      <c r="AD826" s="105"/>
      <c r="AE826" s="105"/>
      <c r="AF826" s="105"/>
      <c r="AG826" s="105"/>
      <c r="AH826" s="105"/>
    </row>
    <row r="827" spans="29:34" x14ac:dyDescent="0.2">
      <c r="AC827" s="105"/>
      <c r="AD827" s="105"/>
      <c r="AE827" s="105"/>
      <c r="AF827" s="105"/>
      <c r="AG827" s="105"/>
      <c r="AH827" s="105"/>
    </row>
    <row r="828" spans="29:34" x14ac:dyDescent="0.2">
      <c r="AC828" s="105"/>
      <c r="AD828" s="105"/>
      <c r="AE828" s="105"/>
      <c r="AF828" s="105"/>
      <c r="AG828" s="105"/>
      <c r="AH828" s="105"/>
    </row>
    <row r="829" spans="29:34" x14ac:dyDescent="0.2">
      <c r="AC829" s="105"/>
      <c r="AD829" s="105"/>
      <c r="AE829" s="105"/>
      <c r="AF829" s="105"/>
      <c r="AG829" s="105"/>
      <c r="AH829" s="105"/>
    </row>
    <row r="830" spans="29:34" x14ac:dyDescent="0.2">
      <c r="AC830" s="105"/>
      <c r="AD830" s="105"/>
      <c r="AE830" s="105"/>
      <c r="AF830" s="105"/>
      <c r="AG830" s="105"/>
      <c r="AH830" s="105"/>
    </row>
    <row r="831" spans="29:34" x14ac:dyDescent="0.2">
      <c r="AC831" s="105"/>
      <c r="AD831" s="105"/>
      <c r="AE831" s="105"/>
      <c r="AF831" s="105"/>
      <c r="AG831" s="105"/>
      <c r="AH831" s="105"/>
    </row>
    <row r="832" spans="29:34" x14ac:dyDescent="0.2">
      <c r="AC832" s="105"/>
      <c r="AD832" s="105"/>
      <c r="AE832" s="105"/>
      <c r="AF832" s="105"/>
      <c r="AG832" s="105"/>
      <c r="AH832" s="105"/>
    </row>
    <row r="833" spans="29:34" x14ac:dyDescent="0.2">
      <c r="AC833" s="105"/>
      <c r="AD833" s="105"/>
      <c r="AE833" s="105"/>
      <c r="AF833" s="105"/>
      <c r="AG833" s="105"/>
      <c r="AH833" s="105"/>
    </row>
    <row r="834" spans="29:34" x14ac:dyDescent="0.2">
      <c r="AC834" s="105"/>
      <c r="AD834" s="105"/>
      <c r="AE834" s="105"/>
      <c r="AF834" s="105"/>
      <c r="AG834" s="105"/>
      <c r="AH834" s="105"/>
    </row>
    <row r="835" spans="29:34" x14ac:dyDescent="0.2">
      <c r="AC835" s="105"/>
      <c r="AD835" s="105"/>
      <c r="AE835" s="105"/>
      <c r="AF835" s="105"/>
      <c r="AG835" s="105"/>
      <c r="AH835" s="105"/>
    </row>
    <row r="836" spans="29:34" x14ac:dyDescent="0.2">
      <c r="AC836" s="105"/>
      <c r="AD836" s="105"/>
      <c r="AE836" s="105"/>
      <c r="AF836" s="105"/>
      <c r="AG836" s="105"/>
      <c r="AH836" s="105"/>
    </row>
    <row r="837" spans="29:34" x14ac:dyDescent="0.2">
      <c r="AC837" s="105"/>
      <c r="AD837" s="105"/>
      <c r="AE837" s="105"/>
      <c r="AF837" s="105"/>
      <c r="AG837" s="105"/>
      <c r="AH837" s="105"/>
    </row>
    <row r="838" spans="29:34" x14ac:dyDescent="0.2">
      <c r="AC838" s="105"/>
      <c r="AD838" s="105"/>
      <c r="AE838" s="105"/>
      <c r="AF838" s="105"/>
      <c r="AG838" s="105"/>
      <c r="AH838" s="105"/>
    </row>
    <row r="839" spans="29:34" x14ac:dyDescent="0.2">
      <c r="AC839" s="105"/>
      <c r="AD839" s="105"/>
      <c r="AE839" s="105"/>
      <c r="AF839" s="105"/>
      <c r="AG839" s="105"/>
      <c r="AH839" s="105"/>
    </row>
    <row r="840" spans="29:34" x14ac:dyDescent="0.2">
      <c r="AC840" s="105"/>
      <c r="AD840" s="105"/>
      <c r="AE840" s="105"/>
      <c r="AF840" s="105"/>
      <c r="AG840" s="105"/>
      <c r="AH840" s="105"/>
    </row>
    <row r="841" spans="29:34" x14ac:dyDescent="0.2">
      <c r="AC841" s="105"/>
      <c r="AD841" s="105"/>
      <c r="AE841" s="105"/>
      <c r="AF841" s="105"/>
      <c r="AG841" s="105"/>
      <c r="AH841" s="105"/>
    </row>
    <row r="842" spans="29:34" x14ac:dyDescent="0.2">
      <c r="AC842" s="105"/>
      <c r="AD842" s="105"/>
      <c r="AE842" s="105"/>
      <c r="AF842" s="105"/>
      <c r="AG842" s="105"/>
      <c r="AH842" s="105"/>
    </row>
    <row r="843" spans="29:34" x14ac:dyDescent="0.2">
      <c r="AC843" s="105"/>
      <c r="AD843" s="105"/>
      <c r="AE843" s="105"/>
      <c r="AF843" s="105"/>
      <c r="AG843" s="105"/>
      <c r="AH843" s="105"/>
    </row>
    <row r="844" spans="29:34" x14ac:dyDescent="0.2">
      <c r="AC844" s="105"/>
      <c r="AD844" s="105"/>
      <c r="AE844" s="105"/>
      <c r="AF844" s="105"/>
      <c r="AG844" s="105"/>
      <c r="AH844" s="105"/>
    </row>
    <row r="845" spans="29:34" x14ac:dyDescent="0.2">
      <c r="AC845" s="105"/>
      <c r="AD845" s="105"/>
      <c r="AE845" s="105"/>
      <c r="AF845" s="105"/>
      <c r="AG845" s="105"/>
      <c r="AH845" s="105"/>
    </row>
  </sheetData>
  <mergeCells count="267">
    <mergeCell ref="A48:A51"/>
    <mergeCell ref="B48:D48"/>
    <mergeCell ref="L6:L14"/>
    <mergeCell ref="U113:X113"/>
    <mergeCell ref="L91:L92"/>
    <mergeCell ref="B67:D67"/>
    <mergeCell ref="U119:X119"/>
    <mergeCell ref="B101:D101"/>
    <mergeCell ref="B100:D100"/>
    <mergeCell ref="B102:D102"/>
    <mergeCell ref="B78:D78"/>
    <mergeCell ref="B79:D79"/>
    <mergeCell ref="B80:D80"/>
    <mergeCell ref="B81:D81"/>
    <mergeCell ref="B83:D83"/>
    <mergeCell ref="B84:D84"/>
    <mergeCell ref="B85:D85"/>
    <mergeCell ref="B89:D89"/>
    <mergeCell ref="B91:D91"/>
    <mergeCell ref="B92:D92"/>
    <mergeCell ref="B93:D93"/>
    <mergeCell ref="B94:D94"/>
    <mergeCell ref="B95:D95"/>
    <mergeCell ref="B90:D90"/>
    <mergeCell ref="B108:D108"/>
    <mergeCell ref="B109:D109"/>
    <mergeCell ref="U120:AZ120"/>
    <mergeCell ref="AO17:AR17"/>
    <mergeCell ref="I71:I72"/>
    <mergeCell ref="U114:X114"/>
    <mergeCell ref="Y114:AB114"/>
    <mergeCell ref="U115:X115"/>
    <mergeCell ref="Y115:AB115"/>
    <mergeCell ref="U116:X116"/>
    <mergeCell ref="Y116:AB116"/>
    <mergeCell ref="U117:X117"/>
    <mergeCell ref="Y117:AB117"/>
    <mergeCell ref="Y113:AB113"/>
    <mergeCell ref="U17:X17"/>
    <mergeCell ref="Y17:AB17"/>
    <mergeCell ref="Y118:AB118"/>
    <mergeCell ref="AS115:AV115"/>
    <mergeCell ref="Q120:T120"/>
    <mergeCell ref="AG113:AJ113"/>
    <mergeCell ref="AK113:AN113"/>
    <mergeCell ref="Y119:AB119"/>
    <mergeCell ref="AS113:AV113"/>
    <mergeCell ref="AJ10:AJ14"/>
    <mergeCell ref="AC115:AF115"/>
    <mergeCell ref="U118:X118"/>
    <mergeCell ref="AW115:AZ115"/>
    <mergeCell ref="AK115:AN115"/>
    <mergeCell ref="AG115:AJ115"/>
    <mergeCell ref="AG119:AJ119"/>
    <mergeCell ref="AC119:AF119"/>
    <mergeCell ref="AK119:AN119"/>
    <mergeCell ref="AS119:AV119"/>
    <mergeCell ref="AW114:AZ114"/>
    <mergeCell ref="AS114:AV114"/>
    <mergeCell ref="AW118:AZ118"/>
    <mergeCell ref="AS118:AV118"/>
    <mergeCell ref="AK117:AN117"/>
    <mergeCell ref="AK118:AN118"/>
    <mergeCell ref="AS117:AV117"/>
    <mergeCell ref="AW117:AZ117"/>
    <mergeCell ref="AC116:AF116"/>
    <mergeCell ref="AK116:AN116"/>
    <mergeCell ref="AS116:AV116"/>
    <mergeCell ref="AC8:AF9"/>
    <mergeCell ref="AO115:AR115"/>
    <mergeCell ref="AE10:AE14"/>
    <mergeCell ref="Y10:Y14"/>
    <mergeCell ref="Z10:Z14"/>
    <mergeCell ref="AA10:AA14"/>
    <mergeCell ref="AC10:AC14"/>
    <mergeCell ref="AD10:AD14"/>
    <mergeCell ref="AG10:AG14"/>
    <mergeCell ref="AH10:AH14"/>
    <mergeCell ref="AG17:AJ17"/>
    <mergeCell ref="AK17:AN17"/>
    <mergeCell ref="AC17:AF17"/>
    <mergeCell ref="AI10:AI14"/>
    <mergeCell ref="AK10:AK14"/>
    <mergeCell ref="AL10:AL14"/>
    <mergeCell ref="AM10:AM14"/>
    <mergeCell ref="AC113:AF113"/>
    <mergeCell ref="AO114:AR114"/>
    <mergeCell ref="AC114:AF114"/>
    <mergeCell ref="AG114:AJ114"/>
    <mergeCell ref="AK114:AN114"/>
    <mergeCell ref="AK8:AN9"/>
    <mergeCell ref="AO113:AR113"/>
    <mergeCell ref="AO117:AR117"/>
    <mergeCell ref="AW119:AZ119"/>
    <mergeCell ref="B126:D126"/>
    <mergeCell ref="B125:D125"/>
    <mergeCell ref="B111:D111"/>
    <mergeCell ref="B124:D124"/>
    <mergeCell ref="B122:D122"/>
    <mergeCell ref="B121:D121"/>
    <mergeCell ref="B120:D120"/>
    <mergeCell ref="AW116:AZ116"/>
    <mergeCell ref="AO116:AR116"/>
    <mergeCell ref="Q113:T113"/>
    <mergeCell ref="Q114:T114"/>
    <mergeCell ref="Q116:T116"/>
    <mergeCell ref="Q115:T115"/>
    <mergeCell ref="Q117:T117"/>
    <mergeCell ref="AW113:AZ113"/>
    <mergeCell ref="AO119:AR119"/>
    <mergeCell ref="Q119:T119"/>
    <mergeCell ref="Q118:T118"/>
    <mergeCell ref="D140:H140"/>
    <mergeCell ref="D139:H139"/>
    <mergeCell ref="D138:H138"/>
    <mergeCell ref="D137:H137"/>
    <mergeCell ref="D136:H136"/>
    <mergeCell ref="B123:D123"/>
    <mergeCell ref="A119:O119"/>
    <mergeCell ref="A117:O117"/>
    <mergeCell ref="BX123:BZ123"/>
    <mergeCell ref="Q123:S123"/>
    <mergeCell ref="BU123:BW123"/>
    <mergeCell ref="AC123:AH123"/>
    <mergeCell ref="BR123:BT123"/>
    <mergeCell ref="BO123:BQ123"/>
    <mergeCell ref="BL123:BN123"/>
    <mergeCell ref="AI123:AL123"/>
    <mergeCell ref="BI123:BK123"/>
    <mergeCell ref="AM123:AP123"/>
    <mergeCell ref="BF123:BH123"/>
    <mergeCell ref="BC123:BE123"/>
    <mergeCell ref="AY123:BB123"/>
    <mergeCell ref="AV123:AX123"/>
    <mergeCell ref="AS123:AT123"/>
    <mergeCell ref="AC117:AF117"/>
    <mergeCell ref="B64:D64"/>
    <mergeCell ref="B65:D65"/>
    <mergeCell ref="B66:D66"/>
    <mergeCell ref="B68:D68"/>
    <mergeCell ref="B71:D71"/>
    <mergeCell ref="B76:D76"/>
    <mergeCell ref="B110:D110"/>
    <mergeCell ref="AO118:AR118"/>
    <mergeCell ref="AG117:AJ117"/>
    <mergeCell ref="AG116:AJ116"/>
    <mergeCell ref="AG118:AI118"/>
    <mergeCell ref="AC118:AF118"/>
    <mergeCell ref="B107:D107"/>
    <mergeCell ref="B86:D86"/>
    <mergeCell ref="B96:D96"/>
    <mergeCell ref="B97:D97"/>
    <mergeCell ref="B98:D98"/>
    <mergeCell ref="B99:D99"/>
    <mergeCell ref="B103:D103"/>
    <mergeCell ref="B104:D104"/>
    <mergeCell ref="B105:D105"/>
    <mergeCell ref="B106:D106"/>
    <mergeCell ref="B87:D87"/>
    <mergeCell ref="B88:D88"/>
    <mergeCell ref="A1:AZ3"/>
    <mergeCell ref="AU10:AU14"/>
    <mergeCell ref="AR10:AR14"/>
    <mergeCell ref="T10:T14"/>
    <mergeCell ref="S10:S14"/>
    <mergeCell ref="Q4:T9"/>
    <mergeCell ref="U4:AZ5"/>
    <mergeCell ref="U6:AB7"/>
    <mergeCell ref="Y8:AB9"/>
    <mergeCell ref="M4:M14"/>
    <mergeCell ref="E4:L5"/>
    <mergeCell ref="E6:E14"/>
    <mergeCell ref="F6:F14"/>
    <mergeCell ref="B4:D14"/>
    <mergeCell ref="A4:A14"/>
    <mergeCell ref="AC6:AJ7"/>
    <mergeCell ref="AG8:AJ9"/>
    <mergeCell ref="N4:N14"/>
    <mergeCell ref="O4:O14"/>
    <mergeCell ref="G6:G14"/>
    <mergeCell ref="H6:H14"/>
    <mergeCell ref="I6:I14"/>
    <mergeCell ref="J6:J14"/>
    <mergeCell ref="K6:K14"/>
    <mergeCell ref="W10:W14"/>
    <mergeCell ref="R10:R14"/>
    <mergeCell ref="Q10:Q14"/>
    <mergeCell ref="P4:P14"/>
    <mergeCell ref="B38:D38"/>
    <mergeCell ref="B39:D39"/>
    <mergeCell ref="M17:P17"/>
    <mergeCell ref="G17:L17"/>
    <mergeCell ref="B17:D17"/>
    <mergeCell ref="B34:D34"/>
    <mergeCell ref="B35:D35"/>
    <mergeCell ref="B36:D36"/>
    <mergeCell ref="B37:D37"/>
    <mergeCell ref="B31:D31"/>
    <mergeCell ref="B19:D19"/>
    <mergeCell ref="B20:D20"/>
    <mergeCell ref="B22:D22"/>
    <mergeCell ref="B32:D32"/>
    <mergeCell ref="B33:D33"/>
    <mergeCell ref="U8:X9"/>
    <mergeCell ref="X10:X14"/>
    <mergeCell ref="U10:U14"/>
    <mergeCell ref="V10:V14"/>
    <mergeCell ref="B24:D24"/>
    <mergeCell ref="AK6:AR7"/>
    <mergeCell ref="AS6:AZ7"/>
    <mergeCell ref="AO8:AR9"/>
    <mergeCell ref="AS8:AV9"/>
    <mergeCell ref="AW8:AZ9"/>
    <mergeCell ref="B47:D47"/>
    <mergeCell ref="B51:D51"/>
    <mergeCell ref="AV10:AV14"/>
    <mergeCell ref="AW17:AZ17"/>
    <mergeCell ref="AZ10:AZ14"/>
    <mergeCell ref="AN10:AN14"/>
    <mergeCell ref="AS17:AV17"/>
    <mergeCell ref="AO10:AO14"/>
    <mergeCell ref="AP10:AP14"/>
    <mergeCell ref="AQ10:AQ14"/>
    <mergeCell ref="AS10:AS14"/>
    <mergeCell ref="AT10:AT14"/>
    <mergeCell ref="AW10:AW14"/>
    <mergeCell ref="AX10:AX14"/>
    <mergeCell ref="AY10:AY14"/>
    <mergeCell ref="AF10:AF14"/>
    <mergeCell ref="Q17:T17"/>
    <mergeCell ref="AB10:AB14"/>
    <mergeCell ref="B23:D23"/>
    <mergeCell ref="B52:D52"/>
    <mergeCell ref="B49:D49"/>
    <mergeCell ref="B50:D50"/>
    <mergeCell ref="B54:D54"/>
    <mergeCell ref="B55:D55"/>
    <mergeCell ref="B56:D56"/>
    <mergeCell ref="B42:D42"/>
    <mergeCell ref="B43:D43"/>
    <mergeCell ref="B44:D44"/>
    <mergeCell ref="B45:D45"/>
    <mergeCell ref="B46:D46"/>
    <mergeCell ref="L81:L82"/>
    <mergeCell ref="B82:D82"/>
    <mergeCell ref="A116:J116"/>
    <mergeCell ref="G48:G51"/>
    <mergeCell ref="H101:H102"/>
    <mergeCell ref="B53:D53"/>
    <mergeCell ref="K91:K92"/>
    <mergeCell ref="H42:H43"/>
    <mergeCell ref="G58:G59"/>
    <mergeCell ref="J65:J66"/>
    <mergeCell ref="B75:D75"/>
    <mergeCell ref="B72:D72"/>
    <mergeCell ref="B73:D73"/>
    <mergeCell ref="B74:D74"/>
    <mergeCell ref="B77:D77"/>
    <mergeCell ref="B57:D57"/>
    <mergeCell ref="B58:D58"/>
    <mergeCell ref="B59:D59"/>
    <mergeCell ref="B60:D60"/>
    <mergeCell ref="B61:D61"/>
    <mergeCell ref="B62:D62"/>
    <mergeCell ref="B70:D70"/>
    <mergeCell ref="B69:D69"/>
    <mergeCell ref="B63:D63"/>
  </mergeCells>
  <pageMargins left="0.39370077848434398" right="0.39370077848434398" top="0.19685038924217199" bottom="0.19685038924217199" header="0.51181101799011197" footer="0.51181101799011197"/>
  <pageSetup paperSize="9" fitToHeight="0" orientation="landscape" r:id="rId1"/>
  <ignoredErrors>
    <ignoredError sqref="Q103 Q93 O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Николаева</dc:creator>
  <cp:lastModifiedBy>Зав.практики</cp:lastModifiedBy>
  <dcterms:created xsi:type="dcterms:W3CDTF">2024-11-25T14:39:34Z</dcterms:created>
  <dcterms:modified xsi:type="dcterms:W3CDTF">2025-04-10T02:26:08Z</dcterms:modified>
</cp:coreProperties>
</file>