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Зав.практики\Desktop\ПОП-П АД 2025\"/>
    </mc:Choice>
  </mc:AlternateContent>
  <xr:revisionPtr revIDLastSave="0" documentId="8_{1998B0F4-96E1-4B76-B64B-1C445FEC7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2" i="1" l="1"/>
  <c r="P112" i="1"/>
  <c r="Q112" i="1"/>
  <c r="R112" i="1"/>
  <c r="S112" i="1"/>
  <c r="T112" i="1"/>
  <c r="M112" i="1"/>
  <c r="O41" i="1"/>
  <c r="O50" i="1"/>
  <c r="O59" i="1"/>
  <c r="O71" i="1"/>
  <c r="O78" i="1"/>
  <c r="O89" i="1"/>
  <c r="O94" i="1"/>
  <c r="O99" i="1"/>
  <c r="O106" i="1"/>
  <c r="Q106" i="1" a="1"/>
  <c r="Q106" i="1" s="1"/>
  <c r="N106" i="1"/>
  <c r="M106" i="1"/>
  <c r="M37" i="1"/>
  <c r="O55" i="1"/>
  <c r="Q105" i="1" a="1"/>
  <c r="Q105" i="1" s="1"/>
  <c r="O111" i="1"/>
  <c r="O112" i="1" s="1"/>
  <c r="O108" i="1"/>
  <c r="M93" i="1"/>
  <c r="R99" i="1"/>
  <c r="M61" i="1"/>
  <c r="N61" i="1"/>
  <c r="P61" i="1"/>
  <c r="Q61" i="1" a="1"/>
  <c r="Q61" i="1" s="1"/>
  <c r="O61" i="1" s="1"/>
  <c r="M64" i="1"/>
  <c r="N64" i="1"/>
  <c r="P64" i="1"/>
  <c r="Q64" i="1" a="1"/>
  <c r="Q64" i="1" s="1"/>
  <c r="O64" i="1" s="1"/>
  <c r="N69" i="1"/>
  <c r="P73" i="1"/>
  <c r="O73" i="1"/>
  <c r="N73" i="1"/>
  <c r="M73" i="1"/>
  <c r="AW93" i="1"/>
  <c r="AX93" i="1"/>
  <c r="AY93" i="1"/>
  <c r="AZ93" i="1"/>
  <c r="AW106" i="1"/>
  <c r="AX106" i="1"/>
  <c r="AY106" i="1"/>
  <c r="AZ106" i="1"/>
  <c r="T106" i="1"/>
  <c r="N107" i="1"/>
  <c r="N18" i="1"/>
  <c r="O18" i="1"/>
  <c r="P18" i="1"/>
  <c r="Q18" i="1"/>
  <c r="M18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M93" i="1"/>
  <c r="AN93" i="1"/>
  <c r="AO93" i="1"/>
  <c r="AP93" i="1"/>
  <c r="AQ93" i="1"/>
  <c r="AR93" i="1"/>
  <c r="AS93" i="1"/>
  <c r="AT93" i="1"/>
  <c r="AU93" i="1"/>
  <c r="AV93" i="1"/>
  <c r="U93" i="1"/>
  <c r="U94" i="1"/>
  <c r="V94" i="1"/>
  <c r="W94" i="1"/>
  <c r="X94" i="1"/>
  <c r="Y94" i="1"/>
  <c r="Z94" i="1"/>
  <c r="T49" i="1"/>
  <c r="M49" i="1"/>
  <c r="M107" i="1"/>
  <c r="M108" i="1"/>
  <c r="M109" i="1"/>
  <c r="N108" i="1"/>
  <c r="N109" i="1"/>
  <c r="O107" i="1"/>
  <c r="O109" i="1"/>
  <c r="P106" i="1"/>
  <c r="P107" i="1"/>
  <c r="P108" i="1"/>
  <c r="P109" i="1"/>
  <c r="Q107" i="1" a="1"/>
  <c r="Q107" i="1"/>
  <c r="Q109" i="1" a="1"/>
  <c r="Q109" i="1"/>
  <c r="Q81" i="1" a="1"/>
  <c r="Q81" i="1" s="1"/>
  <c r="O81" i="1" s="1"/>
  <c r="Q82" i="1" a="1"/>
  <c r="Q82" i="1"/>
  <c r="O82" i="1" s="1"/>
  <c r="Q83" i="1" a="1"/>
  <c r="Q83" i="1" s="1"/>
  <c r="O83" i="1" s="1"/>
  <c r="Q84" i="1" a="1"/>
  <c r="Q84" i="1"/>
  <c r="O85" i="1"/>
  <c r="O86" i="1"/>
  <c r="Q87" i="1" a="1"/>
  <c r="Q87" i="1" s="1"/>
  <c r="Q88" i="1" a="1"/>
  <c r="Q88" i="1"/>
  <c r="P81" i="1"/>
  <c r="P82" i="1"/>
  <c r="P83" i="1"/>
  <c r="P84" i="1"/>
  <c r="P85" i="1"/>
  <c r="P86" i="1"/>
  <c r="P87" i="1"/>
  <c r="P88" i="1"/>
  <c r="O84" i="1"/>
  <c r="O88" i="1"/>
  <c r="N81" i="1"/>
  <c r="N82" i="1"/>
  <c r="N83" i="1"/>
  <c r="N84" i="1"/>
  <c r="N85" i="1"/>
  <c r="N86" i="1"/>
  <c r="N87" i="1"/>
  <c r="N88" i="1"/>
  <c r="M81" i="1"/>
  <c r="M82" i="1"/>
  <c r="M83" i="1"/>
  <c r="M84" i="1"/>
  <c r="M85" i="1"/>
  <c r="M86" i="1"/>
  <c r="M87" i="1"/>
  <c r="M88" i="1"/>
  <c r="AS78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AC41" i="1"/>
  <c r="AT106" i="1"/>
  <c r="AU106" i="1"/>
  <c r="AV106" i="1"/>
  <c r="AS106" i="1"/>
  <c r="M42" i="1"/>
  <c r="M43" i="1"/>
  <c r="M44" i="1"/>
  <c r="M45" i="1"/>
  <c r="M46" i="1"/>
  <c r="M47" i="1"/>
  <c r="M48" i="1"/>
  <c r="Q48" i="1" a="1"/>
  <c r="Q48" i="1" s="1"/>
  <c r="O48" i="1" s="1"/>
  <c r="P48" i="1"/>
  <c r="N48" i="1"/>
  <c r="M69" i="1" l="1"/>
  <c r="P69" i="1"/>
  <c r="Q69" i="1" a="1"/>
  <c r="Q69" i="1" s="1"/>
  <c r="AC89" i="1" l="1"/>
  <c r="AG59" i="1"/>
  <c r="AC50" i="1"/>
  <c r="U41" i="1"/>
  <c r="M36" i="1"/>
  <c r="M38" i="1"/>
  <c r="M39" i="1"/>
  <c r="M40" i="1"/>
  <c r="M51" i="1"/>
  <c r="M52" i="1"/>
  <c r="M53" i="1"/>
  <c r="M54" i="1"/>
  <c r="M55" i="1"/>
  <c r="M56" i="1"/>
  <c r="M57" i="1"/>
  <c r="M58" i="1"/>
  <c r="M60" i="1"/>
  <c r="M62" i="1"/>
  <c r="M63" i="1"/>
  <c r="M65" i="1"/>
  <c r="M66" i="1"/>
  <c r="M67" i="1"/>
  <c r="M68" i="1"/>
  <c r="M70" i="1"/>
  <c r="M72" i="1"/>
  <c r="M74" i="1"/>
  <c r="M75" i="1"/>
  <c r="M76" i="1"/>
  <c r="M77" i="1"/>
  <c r="M79" i="1"/>
  <c r="M80" i="1"/>
  <c r="M90" i="1"/>
  <c r="M91" i="1"/>
  <c r="M92" i="1"/>
  <c r="M95" i="1"/>
  <c r="M96" i="1"/>
  <c r="M97" i="1"/>
  <c r="M98" i="1"/>
  <c r="M100" i="1"/>
  <c r="M101" i="1"/>
  <c r="M102" i="1"/>
  <c r="M103" i="1"/>
  <c r="M104" i="1"/>
  <c r="M105" i="1"/>
  <c r="M110" i="1"/>
  <c r="M111" i="1"/>
  <c r="M35" i="1"/>
  <c r="N35" i="1"/>
  <c r="N111" i="1"/>
  <c r="N36" i="1"/>
  <c r="N37" i="1"/>
  <c r="N38" i="1"/>
  <c r="N39" i="1"/>
  <c r="N40" i="1"/>
  <c r="N42" i="1"/>
  <c r="N43" i="1"/>
  <c r="N44" i="1"/>
  <c r="N45" i="1"/>
  <c r="N46" i="1"/>
  <c r="N47" i="1"/>
  <c r="N51" i="1"/>
  <c r="N52" i="1"/>
  <c r="N53" i="1"/>
  <c r="N54" i="1"/>
  <c r="N55" i="1"/>
  <c r="N56" i="1"/>
  <c r="N57" i="1"/>
  <c r="N58" i="1"/>
  <c r="N60" i="1"/>
  <c r="N62" i="1"/>
  <c r="N63" i="1"/>
  <c r="N65" i="1"/>
  <c r="N66" i="1"/>
  <c r="N67" i="1"/>
  <c r="N68" i="1"/>
  <c r="N70" i="1"/>
  <c r="N72" i="1"/>
  <c r="N74" i="1"/>
  <c r="N75" i="1"/>
  <c r="N76" i="1"/>
  <c r="N77" i="1"/>
  <c r="N79" i="1"/>
  <c r="N80" i="1"/>
  <c r="N90" i="1"/>
  <c r="N91" i="1"/>
  <c r="N92" i="1"/>
  <c r="N95" i="1"/>
  <c r="N96" i="1"/>
  <c r="N97" i="1"/>
  <c r="N98" i="1"/>
  <c r="N100" i="1"/>
  <c r="N101" i="1"/>
  <c r="N102" i="1"/>
  <c r="N103" i="1"/>
  <c r="N104" i="1"/>
  <c r="N105" i="1"/>
  <c r="N110" i="1"/>
  <c r="P36" i="1"/>
  <c r="P37" i="1"/>
  <c r="P38" i="1"/>
  <c r="P39" i="1"/>
  <c r="P40" i="1"/>
  <c r="P42" i="1"/>
  <c r="P43" i="1"/>
  <c r="P44" i="1"/>
  <c r="P45" i="1"/>
  <c r="P46" i="1"/>
  <c r="P47" i="1"/>
  <c r="P51" i="1"/>
  <c r="P52" i="1"/>
  <c r="P53" i="1"/>
  <c r="P54" i="1"/>
  <c r="P55" i="1"/>
  <c r="P56" i="1"/>
  <c r="P57" i="1"/>
  <c r="P58" i="1"/>
  <c r="P60" i="1"/>
  <c r="P62" i="1"/>
  <c r="P63" i="1"/>
  <c r="P65" i="1"/>
  <c r="P66" i="1"/>
  <c r="P67" i="1"/>
  <c r="P68" i="1"/>
  <c r="P70" i="1"/>
  <c r="P72" i="1"/>
  <c r="P74" i="1"/>
  <c r="P75" i="1"/>
  <c r="P76" i="1"/>
  <c r="P77" i="1"/>
  <c r="P79" i="1"/>
  <c r="P80" i="1"/>
  <c r="P90" i="1"/>
  <c r="P91" i="1"/>
  <c r="P92" i="1"/>
  <c r="P95" i="1"/>
  <c r="P96" i="1"/>
  <c r="P97" i="1"/>
  <c r="P98" i="1"/>
  <c r="P100" i="1"/>
  <c r="P101" i="1"/>
  <c r="P102" i="1"/>
  <c r="P103" i="1"/>
  <c r="P104" i="1"/>
  <c r="P105" i="1"/>
  <c r="P110" i="1"/>
  <c r="P111" i="1"/>
  <c r="P35" i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3" i="1" a="1"/>
  <c r="Q43" i="1" s="1"/>
  <c r="Q44" i="1" a="1"/>
  <c r="Q44" i="1" s="1"/>
  <c r="Q45" i="1" a="1"/>
  <c r="Q45" i="1" s="1"/>
  <c r="Q46" i="1" a="1"/>
  <c r="Q46" i="1" s="1"/>
  <c r="Q47" i="1" a="1"/>
  <c r="Q47" i="1" s="1"/>
  <c r="Q51" i="1" a="1"/>
  <c r="Q51" i="1" s="1"/>
  <c r="Q53" i="1" a="1"/>
  <c r="Q53" i="1" s="1"/>
  <c r="Q55" i="1" a="1"/>
  <c r="Q55" i="1" s="1"/>
  <c r="Q58" i="1" a="1"/>
  <c r="Q58" i="1" s="1"/>
  <c r="Q60" i="1" a="1"/>
  <c r="Q60" i="1" s="1"/>
  <c r="Q63" i="1" a="1"/>
  <c r="Q63" i="1" s="1"/>
  <c r="Q66" i="1" a="1"/>
  <c r="Q66" i="1" s="1"/>
  <c r="Q70" i="1" a="1"/>
  <c r="Q70" i="1" s="1"/>
  <c r="Q72" i="1" a="1"/>
  <c r="Q72" i="1" s="1"/>
  <c r="Q74" i="1" a="1"/>
  <c r="Q74" i="1" s="1"/>
  <c r="Q77" i="1" a="1"/>
  <c r="Q77" i="1" s="1"/>
  <c r="Q79" i="1" a="1"/>
  <c r="Q79" i="1" s="1"/>
  <c r="Q90" i="1" a="1"/>
  <c r="Q90" i="1" s="1"/>
  <c r="Q92" i="1" a="1"/>
  <c r="Q92" i="1" s="1"/>
  <c r="Q95" i="1" a="1"/>
  <c r="Q95" i="1" s="1"/>
  <c r="Q96" i="1" a="1"/>
  <c r="Q96" i="1" s="1"/>
  <c r="Q98" i="1" a="1"/>
  <c r="Q98" i="1" s="1"/>
  <c r="Q100" i="1" a="1"/>
  <c r="Q100" i="1" s="1"/>
  <c r="Q101" i="1" a="1"/>
  <c r="Q101" i="1" s="1"/>
  <c r="Q102" i="1" a="1"/>
  <c r="Q102" i="1" s="1"/>
  <c r="Q103" i="1" a="1"/>
  <c r="Q103" i="1" s="1"/>
  <c r="Q42" i="1" a="1"/>
  <c r="Q42" i="1" s="1"/>
  <c r="Z18" i="1"/>
  <c r="AA18" i="1"/>
  <c r="AB18" i="1"/>
  <c r="Y18" i="1"/>
  <c r="V18" i="1"/>
  <c r="W18" i="1"/>
  <c r="X18" i="1"/>
  <c r="U18" i="1"/>
  <c r="Q33" i="1"/>
  <c r="O33" i="1" s="1"/>
  <c r="P33" i="1"/>
  <c r="N33" i="1"/>
  <c r="M33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9" i="1"/>
  <c r="P19" i="1"/>
  <c r="Q19" i="1"/>
  <c r="O19" i="1" s="1"/>
  <c r="AZ18" i="1"/>
  <c r="R18" i="1"/>
  <c r="S18" i="1"/>
  <c r="T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S99" i="1"/>
  <c r="T99" i="1"/>
  <c r="O100" i="1"/>
  <c r="O101" i="1"/>
  <c r="O102" i="1"/>
  <c r="O103" i="1"/>
  <c r="O104" i="1"/>
  <c r="O105" i="1"/>
  <c r="O110" i="1"/>
  <c r="R94" i="1"/>
  <c r="S94" i="1"/>
  <c r="T94" i="1"/>
  <c r="O96" i="1"/>
  <c r="O97" i="1"/>
  <c r="O98" i="1"/>
  <c r="O95" i="1"/>
  <c r="R89" i="1"/>
  <c r="S89" i="1"/>
  <c r="T89" i="1"/>
  <c r="U89" i="1"/>
  <c r="O91" i="1"/>
  <c r="O92" i="1"/>
  <c r="O90" i="1"/>
  <c r="R78" i="1"/>
  <c r="S78" i="1"/>
  <c r="T78" i="1"/>
  <c r="O80" i="1"/>
  <c r="O79" i="1"/>
  <c r="T71" i="1"/>
  <c r="R71" i="1"/>
  <c r="S71" i="1"/>
  <c r="O74" i="1"/>
  <c r="O75" i="1"/>
  <c r="O76" i="1"/>
  <c r="O77" i="1"/>
  <c r="O72" i="1"/>
  <c r="R93" i="1" l="1"/>
  <c r="T93" i="1"/>
  <c r="S93" i="1"/>
  <c r="M19" i="1"/>
  <c r="R59" i="1"/>
  <c r="S59" i="1"/>
  <c r="T59" i="1"/>
  <c r="O62" i="1"/>
  <c r="O65" i="1"/>
  <c r="O66" i="1"/>
  <c r="O67" i="1"/>
  <c r="O70" i="1"/>
  <c r="O60" i="1"/>
  <c r="R50" i="1"/>
  <c r="S50" i="1"/>
  <c r="T50" i="1"/>
  <c r="O52" i="1"/>
  <c r="O53" i="1"/>
  <c r="O54" i="1"/>
  <c r="O57" i="1"/>
  <c r="O58" i="1"/>
  <c r="O51" i="1"/>
  <c r="V41" i="1"/>
  <c r="W41" i="1"/>
  <c r="X41" i="1"/>
  <c r="Y41" i="1"/>
  <c r="Z41" i="1"/>
  <c r="AA41" i="1"/>
  <c r="AB41" i="1"/>
  <c r="R41" i="1"/>
  <c r="S41" i="1"/>
  <c r="T41" i="1"/>
  <c r="O43" i="1"/>
  <c r="O44" i="1"/>
  <c r="O45" i="1"/>
  <c r="O46" i="1"/>
  <c r="O47" i="1"/>
  <c r="O42" i="1"/>
  <c r="N34" i="1"/>
  <c r="P34" i="1"/>
  <c r="R34" i="1"/>
  <c r="S34" i="1"/>
  <c r="T34" i="1"/>
  <c r="O36" i="1"/>
  <c r="O37" i="1"/>
  <c r="O39" i="1"/>
  <c r="O40" i="1"/>
  <c r="O35" i="1"/>
  <c r="Q34" i="1"/>
  <c r="AZ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L93" i="1" s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U99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AZ89" i="1"/>
  <c r="V89" i="1"/>
  <c r="W89" i="1"/>
  <c r="X89" i="1"/>
  <c r="Y89" i="1"/>
  <c r="Z89" i="1"/>
  <c r="AA89" i="1"/>
  <c r="AB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T78" i="1"/>
  <c r="AU78" i="1"/>
  <c r="AV78" i="1"/>
  <c r="AW78" i="1"/>
  <c r="AX78" i="1"/>
  <c r="AY78" i="1"/>
  <c r="AZ78" i="1"/>
  <c r="U78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U71" i="1"/>
  <c r="V59" i="1"/>
  <c r="W59" i="1"/>
  <c r="X59" i="1"/>
  <c r="Y59" i="1"/>
  <c r="Z59" i="1"/>
  <c r="AA59" i="1"/>
  <c r="AB59" i="1"/>
  <c r="AC59" i="1"/>
  <c r="AD59" i="1"/>
  <c r="AE59" i="1"/>
  <c r="AF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U59" i="1"/>
  <c r="V50" i="1"/>
  <c r="W50" i="1"/>
  <c r="X50" i="1"/>
  <c r="Y50" i="1"/>
  <c r="Z50" i="1"/>
  <c r="AA50" i="1"/>
  <c r="AB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U50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U34" i="1"/>
  <c r="AY112" i="1" l="1"/>
  <c r="AT112" i="1"/>
  <c r="AV112" i="1"/>
  <c r="AU112" i="1"/>
  <c r="AX112" i="1"/>
  <c r="AW112" i="1"/>
  <c r="AS112" i="1"/>
  <c r="AZ112" i="1"/>
  <c r="M41" i="1"/>
  <c r="AC112" i="1"/>
  <c r="M89" i="1"/>
  <c r="N41" i="1"/>
  <c r="P89" i="1"/>
  <c r="N94" i="1"/>
  <c r="P41" i="1"/>
  <c r="N71" i="1"/>
  <c r="N78" i="1"/>
  <c r="P94" i="1"/>
  <c r="Q99" i="1" a="1"/>
  <c r="Q99" i="1" s="1"/>
  <c r="Q41" i="1" a="1"/>
  <c r="Q41" i="1" s="1"/>
  <c r="P50" i="1"/>
  <c r="P71" i="1"/>
  <c r="P78" i="1"/>
  <c r="M94" i="1"/>
  <c r="Q94" i="1" a="1"/>
  <c r="Q94" i="1" s="1"/>
  <c r="M99" i="1"/>
  <c r="P99" i="1"/>
  <c r="N50" i="1"/>
  <c r="Q89" i="1" a="1"/>
  <c r="Q89" i="1" s="1"/>
  <c r="U49" i="1"/>
  <c r="M50" i="1"/>
  <c r="Q50" i="1" a="1"/>
  <c r="Q50" i="1" s="1"/>
  <c r="M71" i="1"/>
  <c r="Q71" i="1" a="1"/>
  <c r="Q71" i="1" s="1"/>
  <c r="M78" i="1"/>
  <c r="Q78" i="1" a="1"/>
  <c r="Q78" i="1" s="1"/>
  <c r="N89" i="1"/>
  <c r="N99" i="1"/>
  <c r="M59" i="1"/>
  <c r="Q59" i="1" a="1"/>
  <c r="Q59" i="1" s="1"/>
  <c r="N59" i="1"/>
  <c r="P59" i="1"/>
  <c r="AZ49" i="1"/>
  <c r="AV49" i="1"/>
  <c r="AR49" i="1"/>
  <c r="AN49" i="1"/>
  <c r="AJ49" i="1"/>
  <c r="AF49" i="1"/>
  <c r="AB49" i="1"/>
  <c r="X49" i="1"/>
  <c r="S49" i="1"/>
  <c r="U112" i="1"/>
  <c r="R49" i="1"/>
  <c r="AU49" i="1"/>
  <c r="AI49" i="1"/>
  <c r="AA49" i="1"/>
  <c r="O93" i="1"/>
  <c r="AY49" i="1"/>
  <c r="AQ49" i="1"/>
  <c r="AM49" i="1"/>
  <c r="AE49" i="1"/>
  <c r="W49" i="1"/>
  <c r="AO112" i="1"/>
  <c r="AK112" i="1"/>
  <c r="AG112" i="1"/>
  <c r="Y112" i="1"/>
  <c r="O63" i="1"/>
  <c r="AP112" i="1"/>
  <c r="AH112" i="1"/>
  <c r="Z112" i="1"/>
  <c r="AX49" i="1"/>
  <c r="AT49" i="1"/>
  <c r="AP49" i="1"/>
  <c r="AL49" i="1"/>
  <c r="AH49" i="1"/>
  <c r="AD49" i="1"/>
  <c r="Z49" i="1"/>
  <c r="V49" i="1"/>
  <c r="AR112" i="1"/>
  <c r="AN112" i="1"/>
  <c r="AJ112" i="1"/>
  <c r="AF112" i="1"/>
  <c r="AB112" i="1"/>
  <c r="X112" i="1"/>
  <c r="O38" i="1"/>
  <c r="M34" i="1" s="1"/>
  <c r="AL112" i="1"/>
  <c r="AD112" i="1"/>
  <c r="V112" i="1"/>
  <c r="AW49" i="1"/>
  <c r="AS49" i="1"/>
  <c r="AO49" i="1"/>
  <c r="AK49" i="1"/>
  <c r="AG49" i="1"/>
  <c r="AC49" i="1"/>
  <c r="Y49" i="1"/>
  <c r="AQ112" i="1"/>
  <c r="AM112" i="1"/>
  <c r="AI112" i="1"/>
  <c r="AE112" i="1"/>
  <c r="AA112" i="1"/>
  <c r="W112" i="1"/>
  <c r="BA94" i="1"/>
  <c r="BA95" i="1"/>
  <c r="BA96" i="1"/>
  <c r="BA97" i="1"/>
  <c r="BA98" i="1"/>
  <c r="BA100" i="1"/>
  <c r="BA101" i="1"/>
  <c r="BA102" i="1"/>
  <c r="BA103" i="1"/>
  <c r="BA104" i="1"/>
  <c r="BA105" i="1"/>
  <c r="BA110" i="1"/>
  <c r="BA111" i="1"/>
  <c r="BA90" i="1"/>
  <c r="BA91" i="1"/>
  <c r="BA92" i="1"/>
  <c r="BA80" i="1"/>
  <c r="BA85" i="1"/>
  <c r="BA86" i="1"/>
  <c r="BA88" i="1"/>
  <c r="BA79" i="1"/>
  <c r="BA71" i="1"/>
  <c r="BA59" i="1"/>
  <c r="BA50" i="1"/>
  <c r="BA41" i="1"/>
  <c r="BA34" i="1"/>
  <c r="Q32" i="1"/>
  <c r="O32" i="1" s="1"/>
  <c r="M32" i="1" s="1"/>
  <c r="P32" i="1"/>
  <c r="Q31" i="1"/>
  <c r="O31" i="1" s="1"/>
  <c r="M31" i="1" s="1"/>
  <c r="P31" i="1"/>
  <c r="Q30" i="1"/>
  <c r="O30" i="1" s="1"/>
  <c r="M30" i="1" s="1"/>
  <c r="P30" i="1"/>
  <c r="Q29" i="1"/>
  <c r="O29" i="1" s="1"/>
  <c r="M29" i="1" s="1"/>
  <c r="P29" i="1"/>
  <c r="Q28" i="1"/>
  <c r="O28" i="1" s="1"/>
  <c r="M28" i="1" s="1"/>
  <c r="P28" i="1"/>
  <c r="Q27" i="1"/>
  <c r="O27" i="1" s="1"/>
  <c r="M27" i="1" s="1"/>
  <c r="P27" i="1"/>
  <c r="Q26" i="1"/>
  <c r="O26" i="1" s="1"/>
  <c r="M26" i="1" s="1"/>
  <c r="P26" i="1"/>
  <c r="Q25" i="1"/>
  <c r="O25" i="1" s="1"/>
  <c r="M25" i="1" s="1"/>
  <c r="P25" i="1"/>
  <c r="Q24" i="1"/>
  <c r="O24" i="1" s="1"/>
  <c r="M24" i="1" s="1"/>
  <c r="P24" i="1"/>
  <c r="Q23" i="1"/>
  <c r="O23" i="1" s="1"/>
  <c r="M23" i="1" s="1"/>
  <c r="P23" i="1"/>
  <c r="Q22" i="1"/>
  <c r="O22" i="1" s="1"/>
  <c r="M22" i="1" s="1"/>
  <c r="P22" i="1"/>
  <c r="Q21" i="1"/>
  <c r="O21" i="1" s="1"/>
  <c r="M21" i="1" s="1"/>
  <c r="P21" i="1"/>
  <c r="Q20" i="1"/>
  <c r="O20" i="1" s="1"/>
  <c r="M20" i="1" s="1"/>
  <c r="P20" i="1"/>
  <c r="Q93" i="1" l="1" a="1"/>
  <c r="Q93" i="1" s="1"/>
  <c r="N93" i="1"/>
  <c r="P93" i="1"/>
  <c r="Q49" i="1" a="1"/>
  <c r="Q49" i="1" s="1"/>
  <c r="P49" i="1"/>
  <c r="N49" i="1"/>
  <c r="O34" i="1"/>
  <c r="Y113" i="1"/>
  <c r="U113" i="1"/>
  <c r="O49" i="1" l="1"/>
  <c r="BA93" i="1"/>
  <c r="AG113" i="1" l="1"/>
  <c r="AK113" i="1"/>
  <c r="AS113" i="1"/>
  <c r="AW113" i="1" l="1"/>
  <c r="AO113" i="1"/>
  <c r="AC113" i="1" l="1"/>
  <c r="BA7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<sst xmlns="http://schemas.openxmlformats.org/spreadsheetml/2006/main" count="342" uniqueCount="231">
  <si>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</si>
  <si>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</si>
  <si>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</si>
  <si>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</si>
  <si>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</si>
  <si>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</si>
  <si>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</si>
  <si>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</si>
  <si>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</si>
  <si>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</si>
  <si>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</si>
  <si>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</si>
  <si>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</si>
  <si>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</si>
  <si>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I курс </t>
  </si>
  <si>
    <t>III курс</t>
  </si>
  <si>
    <t>1 семестр 17 нед</t>
  </si>
  <si>
    <t>2 семестр 25 нед</t>
  </si>
  <si>
    <t>3 семестр 17 нед</t>
  </si>
  <si>
    <t>4 семестр 25 нед</t>
  </si>
  <si>
    <t>5 семестр 17 нед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</si>
  <si>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</si>
  <si>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</si>
  <si>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</si>
  <si>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</si>
  <si>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зантия</t>
  </si>
  <si>
    <t>практические занятия</t>
  </si>
  <si>
    <t xml:space="preserve">самостоятельна работа </t>
  </si>
  <si>
    <t>промежуточная аттестация</t>
  </si>
  <si>
    <t>теоретические занятия</t>
  </si>
  <si>
    <t xml:space="preserve">практические занятия </t>
  </si>
  <si>
    <t>самостоятельная работа</t>
  </si>
  <si>
    <t xml:space="preserve">самостоятельная работа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</si>
  <si>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</si>
  <si>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</si>
  <si>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</si>
  <si>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</si>
  <si>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</si>
  <si>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</si>
  <si>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</si>
  <si>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</si>
  <si>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</si>
  <si>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</si>
  <si>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</si>
  <si>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</si>
  <si>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</si>
  <si>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</si>
  <si>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</si>
  <si>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</si>
  <si>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</si>
  <si>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</si>
  <si>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</si>
  <si>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</si>
  <si>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</si>
  <si>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</si>
  <si>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</si>
  <si>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Генетика с основами медицинской генетики</t>
  </si>
  <si>
    <t>ОП.04</t>
  </si>
  <si>
    <t>Основы латинского языка с медицинской терминологией</t>
  </si>
  <si>
    <t xml:space="preserve">ОП.05. </t>
  </si>
  <si>
    <t>Фармакология</t>
  </si>
  <si>
    <t>ОП.06</t>
  </si>
  <si>
    <t xml:space="preserve">Основы микробиологии и иммунологии </t>
  </si>
  <si>
    <t>П.00.</t>
  </si>
  <si>
    <t>Профессиональный цикл</t>
  </si>
  <si>
    <t>ПМ.01</t>
  </si>
  <si>
    <t>МДК 01.01</t>
  </si>
  <si>
    <t>МДК 01.02</t>
  </si>
  <si>
    <t>Учебная практика</t>
  </si>
  <si>
    <t>Производственная практика</t>
  </si>
  <si>
    <t>Экзамен по ПМ</t>
  </si>
  <si>
    <t>ПМ.02</t>
  </si>
  <si>
    <t>УП.02.01</t>
  </si>
  <si>
    <t>УП.02.02</t>
  </si>
  <si>
    <t>МДК 02.03</t>
  </si>
  <si>
    <t xml:space="preserve">ПМ.03 </t>
  </si>
  <si>
    <t>МДК 03.01</t>
  </si>
  <si>
    <t>ПМ.04</t>
  </si>
  <si>
    <t>МДК 04.01</t>
  </si>
  <si>
    <t>ПП.04</t>
  </si>
  <si>
    <t>ПМ.05</t>
  </si>
  <si>
    <t>МДК 05.01</t>
  </si>
  <si>
    <t>ПП.05</t>
  </si>
  <si>
    <t>ПМ.07</t>
  </si>
  <si>
    <t>ДПБ.00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</si>
  <si>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</si>
  <si>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ГИА</t>
  </si>
  <si>
    <t>Государственная итоговая аттестация</t>
  </si>
  <si>
    <t>Всего</t>
  </si>
  <si>
    <t>ИТОГО ЗА СЕМЕСТР</t>
  </si>
  <si>
    <t>экзамены</t>
  </si>
  <si>
    <t>3 (18 часов)</t>
  </si>
  <si>
    <t>учебной практики</t>
  </si>
  <si>
    <t>производственной практики</t>
  </si>
  <si>
    <t>зачеты, в т. ч. ДЗ</t>
  </si>
  <si>
    <t>1фз   4 ДЗ</t>
  </si>
  <si>
    <t xml:space="preserve">ГИА </t>
  </si>
  <si>
    <t>МДК.07.01</t>
  </si>
  <si>
    <t>Осуществление профессионального ухода за пациентоми, в том числе по профилю "акушерское дело"</t>
  </si>
  <si>
    <t>Безопасная среда для пациента и персонала</t>
  </si>
  <si>
    <t>Сестринский уход за пациентом, в том числе по профилю "акушерское дело"</t>
  </si>
  <si>
    <t>УП  01.01</t>
  </si>
  <si>
    <t>УП.01.02</t>
  </si>
  <si>
    <t>Оказание медицинской помощи в период беременности, родов, послеродовый период и с распространёнными гинекологическими заболеваниями</t>
  </si>
  <si>
    <t>Медицинская помощь пациентам с распространёнными гинекологическими заболеваниями</t>
  </si>
  <si>
    <t>Медицинская помощь пациентам в период беременности, родов, послеродовый период</t>
  </si>
  <si>
    <t>Медицинская реабилитация в акушерстве и гинекологии</t>
  </si>
  <si>
    <t>ПП.02</t>
  </si>
  <si>
    <t>Осуществление организационной, профилактической работы, формирование здорового образа жизни и санитарно-гигиеническое просвещение</t>
  </si>
  <si>
    <t>Мероприятия, направленные на сохранение репродуктивного здоровья</t>
  </si>
  <si>
    <t>МДК 03.02</t>
  </si>
  <si>
    <t>Физиопрофилактическая подготовка беременных к родам</t>
  </si>
  <si>
    <t>ПП.03</t>
  </si>
  <si>
    <t>Оказание медицинской помощи в экстренной форме</t>
  </si>
  <si>
    <t>Медицинская помощь при неотложных состояниях в акушерстве и гинекологии</t>
  </si>
  <si>
    <t>УП.04.01</t>
  </si>
  <si>
    <t>Цифровые и коммуникативные технологии в профессиональной деятельности акушерки</t>
  </si>
  <si>
    <t>Цифровые технологии в профессиональной деятельности акушерки</t>
  </si>
  <si>
    <t>Профессиональная коммуникация в работе акушерки</t>
  </si>
  <si>
    <t>Медицинская помощь беременным и детям при заболеваниях, отравлениях и травмах</t>
  </si>
  <si>
    <t>ПМ. 06</t>
  </si>
  <si>
    <t>МДК.06.01</t>
  </si>
  <si>
    <t>МДК 06.02</t>
  </si>
  <si>
    <t>ПП.06</t>
  </si>
  <si>
    <t>Педиатрия</t>
  </si>
  <si>
    <t>Соматические заболевания и беременность</t>
  </si>
  <si>
    <t>Хирургические заболевания и беременность</t>
  </si>
  <si>
    <t>Инфекционные заболевания и беременность</t>
  </si>
  <si>
    <t>МДК.07.02</t>
  </si>
  <si>
    <t>МДК.07.03</t>
  </si>
  <si>
    <t>МДК.07.04</t>
  </si>
  <si>
    <t>1фз   6 ДЗ</t>
  </si>
  <si>
    <t>4 (24 часа)</t>
  </si>
  <si>
    <t>УП.03.</t>
  </si>
  <si>
    <t>УП.04.02</t>
  </si>
  <si>
    <t>0</t>
  </si>
  <si>
    <t>6 (36 часов)</t>
  </si>
  <si>
    <t xml:space="preserve">Государственная итоговая аттестация </t>
  </si>
  <si>
    <t>7 семестр</t>
  </si>
  <si>
    <t>8 семестр</t>
  </si>
  <si>
    <t>ОД.01</t>
  </si>
  <si>
    <t xml:space="preserve">Русский язык </t>
  </si>
  <si>
    <t>ОД.02</t>
  </si>
  <si>
    <t>Литература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</si>
  <si>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</si>
  <si>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</si>
  <si>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</si>
  <si>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</si>
  <si>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</si>
  <si>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</si>
  <si>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</si>
  <si>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</si>
  <si>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</si>
  <si>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 xml:space="preserve">Обществознание </t>
  </si>
  <si>
    <t>ОД.08</t>
  </si>
  <si>
    <t>География</t>
  </si>
  <si>
    <t>ОД.09</t>
  </si>
  <si>
    <t>Физика</t>
  </si>
  <si>
    <t>ОД.10</t>
  </si>
  <si>
    <t xml:space="preserve">Химия </t>
  </si>
  <si>
    <t>ОД.11</t>
  </si>
  <si>
    <t>Биология</t>
  </si>
  <si>
    <t>ОД.12</t>
  </si>
  <si>
    <t>З</t>
  </si>
  <si>
    <t>ОД.13</t>
  </si>
  <si>
    <t>ОД.14</t>
  </si>
  <si>
    <t>ОД.00</t>
  </si>
  <si>
    <t>Общеобразовательные дисциплины</t>
  </si>
  <si>
    <t xml:space="preserve"> 4 (24 часа)</t>
  </si>
  <si>
    <t xml:space="preserve">II курс </t>
  </si>
  <si>
    <t>IV курс</t>
  </si>
  <si>
    <t>6 семестр 25 нед</t>
  </si>
  <si>
    <t>7 семестр 17 нед</t>
  </si>
  <si>
    <t>8 семестр 8 нед</t>
  </si>
  <si>
    <t xml:space="preserve"> Учебный план ОГБПОУ "Иркутский базовый медицинский колледж" по специальности 31.02.02 Акушерское дело в соответствии с ФГОС СПО, утвержденным приказом Министерства просвещения Российской Федерации от 21.07.2022 № 587,   на базе основного  общего образования,  2024  - 2027 год обучения</t>
  </si>
  <si>
    <t>Основы безопасности и защиты Родины</t>
  </si>
  <si>
    <t>Индивидуальный проект</t>
  </si>
  <si>
    <t>УД.01</t>
  </si>
  <si>
    <t>Карьерное моделирование</t>
  </si>
  <si>
    <t>1 фз 10 З</t>
  </si>
  <si>
    <t>МДК.01.03</t>
  </si>
  <si>
    <t>Осуществление профессионального ухода за  здоровом  новорождённым и ребёнком грудного возраста</t>
  </si>
  <si>
    <t>ПП.01.03</t>
  </si>
  <si>
    <t>ПП.01</t>
  </si>
  <si>
    <t>МДК.02.01.2</t>
  </si>
  <si>
    <t>Медицинская помощь пациентам с кожно-венерологическими заболеваниями</t>
  </si>
  <si>
    <t>МДК 02.01.1</t>
  </si>
  <si>
    <t>Освоение профессии младшая медицинская сестра по уходу за больными</t>
  </si>
  <si>
    <t>Выполнение работ по профессии младшая медицинская сестра по уходу за больными</t>
  </si>
  <si>
    <t xml:space="preserve">Производственная практика </t>
  </si>
  <si>
    <t>Э.05</t>
  </si>
  <si>
    <t xml:space="preserve">ДЗ </t>
  </si>
  <si>
    <t>1фз   7 ДЗ</t>
  </si>
  <si>
    <t>2 (36 часов)</t>
  </si>
  <si>
    <t>4 (72 часа)</t>
  </si>
  <si>
    <t>Обучение по дисциплинам и МДК</t>
  </si>
  <si>
    <t>Медицинская помощь пациентам в период беременности, родов, послеродовый период с экстрагенитальной патологией</t>
  </si>
  <si>
    <t>МДК 02.02.2</t>
  </si>
  <si>
    <t>МДК 02.02.1</t>
  </si>
  <si>
    <t>УП.02.03</t>
  </si>
  <si>
    <t>КР.02</t>
  </si>
  <si>
    <t>Курсовая работа</t>
  </si>
  <si>
    <t>Э.02</t>
  </si>
  <si>
    <t>УП.03.01</t>
  </si>
  <si>
    <t>Э.07</t>
  </si>
  <si>
    <t>ОП.07</t>
  </si>
  <si>
    <t>Правовое обеспечение профессиональной деятельности</t>
  </si>
  <si>
    <t>МДК.04.02.1</t>
  </si>
  <si>
    <t>МДК.04.02.2</t>
  </si>
  <si>
    <t>Медицинская помощь в экстренной форме при состояниях, представляющих угрозу жизни, в том числе:</t>
  </si>
  <si>
    <t>МДК.04.02.</t>
  </si>
  <si>
    <t>Оказание неотложной медицинской помощи пациентам терапевтического профиля</t>
  </si>
  <si>
    <t>Оказание неотложной медицинской помощи пациентам педиатрического профиля</t>
  </si>
  <si>
    <t>МДК.04.02.3</t>
  </si>
  <si>
    <t>ПМ.08</t>
  </si>
  <si>
    <t xml:space="preserve">Ведение медицинской документации, организация деятельности находящегося в распоряжении медицинского персонала </t>
  </si>
  <si>
    <t>МДК.08.01</t>
  </si>
  <si>
    <t>Осуществление организационно-аналитической деятельности</t>
  </si>
  <si>
    <t>ПП.08</t>
  </si>
  <si>
    <t>Э.08</t>
  </si>
  <si>
    <t>КР.04</t>
  </si>
  <si>
    <t>ПП.00</t>
  </si>
  <si>
    <t>Производственная практика  по профилю специальности</t>
  </si>
  <si>
    <t>1. Государственный  экзамен по специальности с 09.02.2028 по 29.02.2027 года</t>
  </si>
  <si>
    <t>Оказание неотложной медицинской помощи пациентам хирургического  профиля, в том числе на этапах медицинской эвакуации</t>
  </si>
  <si>
    <t>Э.04</t>
  </si>
  <si>
    <t xml:space="preserve">1фз   </t>
  </si>
  <si>
    <t>Производственная практика по профилю специальности</t>
  </si>
  <si>
    <t>1фз      7 ДЗ</t>
  </si>
  <si>
    <t>ПП.07.03</t>
  </si>
  <si>
    <t>Э.01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</si>
</sst>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0"/>
      <name val="Arial Cyr"/>
    </font>
    <font>
      <sz val="12"/>
      <name val="Arial Cyr"/>
    </font>
    <font>
      <b/>
      <sz val="12"/>
      <color rgb="FF000000"/>
      <name val="Times New Roman"/>
    </font>
    <font>
      <b/>
      <sz val="12"/>
      <name val="Times New Roman"/>
    </font>
    <font>
      <b/>
      <sz val="11"/>
      <name val="Times New Roman"/>
    </font>
    <font>
      <b/>
      <sz val="11"/>
      <name val="Arial Cyr"/>
    </font>
    <font>
      <b/>
      <sz val="12"/>
      <name val="Arial Cyr"/>
    </font>
    <font>
      <sz val="12"/>
      <name val="Times New Roman"/>
    </font>
    <font>
      <sz val="12"/>
      <color rgb="FF000000"/>
      <name val="Calibri"/>
    </font>
    <font>
      <sz val="8"/>
      <name val="Arial Cyr"/>
    </font>
    <font>
      <b/>
      <i/>
      <sz val="12"/>
      <name val="Times New Roman"/>
    </font>
    <font>
      <sz val="11"/>
      <name val="Times New Roman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Arial Cyr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92D050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</patternFill>
    </fill>
    <fill>
      <patternFill patternType="solid">
        <fgColor rgb="FFB3B3B3"/>
      </patternFill>
    </fill>
    <fill>
      <patternFill patternType="solid">
        <fgColor theme="0" tint="-0.34995574816125979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49">
    <xf numFmtId="0" fontId="1" fillId="0" borderId="0" xfId="0" applyNumberFormat="1" applyFont="1"/>
    <xf numFmtId="0" fontId="1" fillId="0" borderId="1" xfId="0" applyNumberFormat="1" applyFont="1" applyBorder="1"/>
    <xf numFmtId="0" fontId="1" fillId="2" borderId="0" xfId="0" applyNumberFormat="1" applyFont="1" applyFill="1"/>
    <xf numFmtId="0" fontId="1" fillId="3" borderId="0" xfId="0" applyNumberFormat="1" applyFont="1" applyFill="1"/>
    <xf numFmtId="0" fontId="2" fillId="0" borderId="2" xfId="0" applyNumberFormat="1" applyFont="1" applyBorder="1"/>
    <xf numFmtId="0" fontId="3" fillId="0" borderId="2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center" vertical="center" textRotation="90" wrapText="1"/>
    </xf>
    <xf numFmtId="0" fontId="5" fillId="5" borderId="34" xfId="0" applyNumberFormat="1" applyFont="1" applyFill="1" applyBorder="1" applyAlignment="1">
      <alignment vertical="center" textRotation="90" wrapText="1"/>
    </xf>
    <xf numFmtId="0" fontId="5" fillId="5" borderId="35" xfId="0" applyNumberFormat="1" applyFont="1" applyFill="1" applyBorder="1" applyAlignment="1">
      <alignment horizontal="center" vertical="center" textRotation="90"/>
    </xf>
    <xf numFmtId="0" fontId="5" fillId="0" borderId="33" xfId="0" applyNumberFormat="1" applyFont="1" applyBorder="1" applyAlignment="1">
      <alignment horizontal="center" vertical="center" textRotation="90" wrapText="1"/>
    </xf>
    <xf numFmtId="0" fontId="5" fillId="6" borderId="33" xfId="0" applyNumberFormat="1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7" borderId="33" xfId="0" applyNumberFormat="1" applyFont="1" applyFill="1" applyBorder="1" applyAlignment="1">
      <alignment horizontal="center" vertical="center" textRotation="90" wrapText="1"/>
    </xf>
    <xf numFmtId="0" fontId="5" fillId="5" borderId="38" xfId="0" applyNumberFormat="1" applyFont="1" applyFill="1" applyBorder="1" applyAlignment="1">
      <alignment vertical="center" textRotation="90" wrapText="1"/>
    </xf>
    <xf numFmtId="0" fontId="5" fillId="5" borderId="40" xfId="0" applyNumberFormat="1" applyFont="1" applyFill="1" applyBorder="1" applyAlignment="1">
      <alignment horizontal="center" vertical="center" textRotation="90"/>
    </xf>
    <xf numFmtId="0" fontId="2" fillId="5" borderId="0" xfId="0" applyNumberFormat="1" applyFont="1" applyFill="1"/>
    <xf numFmtId="0" fontId="8" fillId="0" borderId="51" xfId="0" applyNumberFormat="1" applyFont="1" applyBorder="1" applyAlignment="1">
      <alignment wrapText="1"/>
    </xf>
    <xf numFmtId="0" fontId="4" fillId="0" borderId="27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6" borderId="27" xfId="0" applyNumberFormat="1" applyFont="1" applyFill="1" applyBorder="1" applyAlignment="1">
      <alignment horizontal="center"/>
    </xf>
    <xf numFmtId="0" fontId="8" fillId="8" borderId="27" xfId="0" applyNumberFormat="1" applyFont="1" applyFill="1" applyBorder="1" applyAlignment="1">
      <alignment horizontal="center"/>
    </xf>
    <xf numFmtId="0" fontId="8" fillId="8" borderId="54" xfId="0" applyNumberFormat="1" applyFont="1" applyFill="1" applyBorder="1" applyAlignment="1">
      <alignment horizontal="center"/>
    </xf>
    <xf numFmtId="0" fontId="2" fillId="7" borderId="27" xfId="0" applyNumberFormat="1" applyFont="1" applyFill="1" applyBorder="1"/>
    <xf numFmtId="0" fontId="8" fillId="2" borderId="27" xfId="0" applyNumberFormat="1" applyFont="1" applyFill="1" applyBorder="1" applyAlignment="1">
      <alignment horizontal="center"/>
    </xf>
    <xf numFmtId="0" fontId="8" fillId="0" borderId="26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8" borderId="26" xfId="0" applyNumberFormat="1" applyFont="1" applyFill="1" applyBorder="1" applyAlignment="1">
      <alignment horizontal="center"/>
    </xf>
    <xf numFmtId="0" fontId="8" fillId="8" borderId="62" xfId="0" applyNumberFormat="1" applyFont="1" applyFill="1" applyBorder="1" applyAlignment="1">
      <alignment horizontal="center"/>
    </xf>
    <xf numFmtId="0" fontId="2" fillId="7" borderId="26" xfId="0" applyNumberFormat="1" applyFont="1" applyFill="1" applyBorder="1"/>
    <xf numFmtId="0" fontId="2" fillId="0" borderId="26" xfId="0" applyNumberFormat="1" applyFont="1" applyBorder="1"/>
    <xf numFmtId="49" fontId="8" fillId="8" borderId="51" xfId="0" applyNumberFormat="1" applyFont="1" applyFill="1" applyBorder="1" applyAlignment="1">
      <alignment wrapText="1"/>
    </xf>
    <xf numFmtId="0" fontId="2" fillId="0" borderId="61" xfId="0" applyNumberFormat="1" applyFont="1" applyBorder="1"/>
    <xf numFmtId="0" fontId="8" fillId="2" borderId="61" xfId="0" applyNumberFormat="1" applyFont="1" applyFill="1" applyBorder="1" applyAlignment="1">
      <alignment horizontal="center"/>
    </xf>
    <xf numFmtId="0" fontId="8" fillId="8" borderId="61" xfId="0" applyNumberFormat="1" applyFont="1" applyFill="1" applyBorder="1" applyAlignment="1">
      <alignment horizontal="center"/>
    </xf>
    <xf numFmtId="0" fontId="8" fillId="8" borderId="65" xfId="0" applyNumberFormat="1" applyFont="1" applyFill="1" applyBorder="1" applyAlignment="1">
      <alignment horizontal="center"/>
    </xf>
    <xf numFmtId="0" fontId="2" fillId="7" borderId="61" xfId="0" applyNumberFormat="1" applyFont="1" applyFill="1" applyBorder="1"/>
    <xf numFmtId="49" fontId="8" fillId="8" borderId="34" xfId="0" applyNumberFormat="1" applyFont="1" applyFill="1" applyBorder="1" applyAlignment="1">
      <alignment wrapText="1"/>
    </xf>
    <xf numFmtId="49" fontId="4" fillId="0" borderId="27" xfId="0" applyNumberFormat="1" applyFont="1" applyBorder="1" applyAlignment="1">
      <alignment horizontal="center" wrapText="1"/>
    </xf>
    <xf numFmtId="49" fontId="8" fillId="0" borderId="27" xfId="0" applyNumberFormat="1" applyFont="1" applyBorder="1" applyAlignment="1">
      <alignment horizontal="center" wrapText="1"/>
    </xf>
    <xf numFmtId="0" fontId="8" fillId="6" borderId="55" xfId="0" applyNumberFormat="1" applyFont="1" applyFill="1" applyBorder="1" applyAlignment="1">
      <alignment horizontal="center"/>
    </xf>
    <xf numFmtId="49" fontId="8" fillId="0" borderId="27" xfId="0" applyNumberFormat="1" applyFont="1" applyBorder="1" applyAlignment="1">
      <alignment wrapText="1"/>
    </xf>
    <xf numFmtId="0" fontId="2" fillId="0" borderId="26" xfId="0" applyNumberFormat="1" applyFont="1" applyBorder="1" applyAlignment="1">
      <alignment horizontal="center"/>
    </xf>
    <xf numFmtId="0" fontId="8" fillId="6" borderId="61" xfId="0" applyNumberFormat="1" applyFont="1" applyFill="1" applyBorder="1" applyAlignment="1">
      <alignment horizontal="center"/>
    </xf>
    <xf numFmtId="0" fontId="4" fillId="2" borderId="27" xfId="0" applyNumberFormat="1" applyFont="1" applyFill="1" applyBorder="1" applyAlignment="1">
      <alignment horizontal="center"/>
    </xf>
    <xf numFmtId="0" fontId="4" fillId="6" borderId="27" xfId="0" applyNumberFormat="1" applyFont="1" applyFill="1" applyBorder="1" applyAlignment="1">
      <alignment horizontal="center"/>
    </xf>
    <xf numFmtId="0" fontId="8" fillId="6" borderId="66" xfId="0" applyNumberFormat="1" applyFont="1" applyFill="1" applyBorder="1" applyAlignment="1">
      <alignment horizontal="center"/>
    </xf>
    <xf numFmtId="0" fontId="2" fillId="8" borderId="0" xfId="0" applyNumberFormat="1" applyFont="1" applyFill="1"/>
    <xf numFmtId="0" fontId="8" fillId="8" borderId="27" xfId="0" applyNumberFormat="1" applyFont="1" applyFill="1" applyBorder="1" applyAlignment="1">
      <alignment horizontal="center" wrapText="1"/>
    </xf>
    <xf numFmtId="0" fontId="4" fillId="2" borderId="47" xfId="0" applyNumberFormat="1" applyFont="1" applyFill="1" applyBorder="1" applyAlignment="1">
      <alignment horizontal="center"/>
    </xf>
    <xf numFmtId="0" fontId="8" fillId="8" borderId="48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49" fontId="8" fillId="8" borderId="63" xfId="0" applyNumberFormat="1" applyFont="1" applyFill="1" applyBorder="1" applyAlignment="1">
      <alignment wrapText="1"/>
    </xf>
    <xf numFmtId="0" fontId="2" fillId="7" borderId="27" xfId="0" applyNumberFormat="1" applyFont="1" applyFill="1" applyBorder="1" applyAlignment="1">
      <alignment horizontal="left"/>
    </xf>
    <xf numFmtId="0" fontId="2" fillId="0" borderId="27" xfId="0" applyNumberFormat="1" applyFont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7" fillId="0" borderId="47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8" fillId="6" borderId="50" xfId="0" applyNumberFormat="1" applyFont="1" applyFill="1" applyBorder="1" applyAlignment="1">
      <alignment horizontal="center"/>
    </xf>
    <xf numFmtId="0" fontId="8" fillId="6" borderId="47" xfId="0" applyNumberFormat="1" applyFont="1" applyFill="1" applyBorder="1" applyAlignment="1">
      <alignment horizontal="center"/>
    </xf>
    <xf numFmtId="0" fontId="8" fillId="8" borderId="47" xfId="0" applyNumberFormat="1" applyFont="1" applyFill="1" applyBorder="1" applyAlignment="1">
      <alignment horizontal="center" wrapText="1"/>
    </xf>
    <xf numFmtId="0" fontId="4" fillId="2" borderId="26" xfId="0" applyNumberFormat="1" applyFont="1" applyFill="1" applyBorder="1" applyAlignment="1">
      <alignment horizontal="center"/>
    </xf>
    <xf numFmtId="0" fontId="4" fillId="2" borderId="6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8" fillId="7" borderId="27" xfId="0" applyNumberFormat="1" applyFont="1" applyFill="1" applyBorder="1"/>
    <xf numFmtId="0" fontId="8" fillId="0" borderId="27" xfId="0" applyNumberFormat="1" applyFont="1" applyBorder="1"/>
    <xf numFmtId="49" fontId="4" fillId="8" borderId="63" xfId="0" applyNumberFormat="1" applyFont="1" applyFill="1" applyBorder="1" applyAlignment="1">
      <alignment wrapText="1"/>
    </xf>
    <xf numFmtId="0" fontId="8" fillId="2" borderId="26" xfId="0" applyNumberFormat="1" applyFont="1" applyFill="1" applyBorder="1" applyAlignment="1">
      <alignment horizontal="center"/>
    </xf>
    <xf numFmtId="49" fontId="4" fillId="8" borderId="0" xfId="0" applyNumberFormat="1" applyFont="1" applyFill="1" applyAlignment="1">
      <alignment horizontal="right" wrapText="1"/>
    </xf>
    <xf numFmtId="49" fontId="4" fillId="8" borderId="76" xfId="0" applyNumberFormat="1" applyFont="1" applyFill="1" applyBorder="1" applyAlignment="1">
      <alignment horizontal="right" wrapText="1"/>
    </xf>
    <xf numFmtId="49" fontId="4" fillId="0" borderId="0" xfId="0" applyNumberFormat="1" applyFont="1" applyAlignment="1">
      <alignment wrapText="1"/>
    </xf>
    <xf numFmtId="49" fontId="4" fillId="0" borderId="76" xfId="0" applyNumberFormat="1" applyFont="1" applyBorder="1" applyAlignment="1">
      <alignment wrapText="1"/>
    </xf>
    <xf numFmtId="0" fontId="4" fillId="0" borderId="61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49" fontId="4" fillId="0" borderId="0" xfId="0" applyNumberFormat="1" applyFont="1"/>
    <xf numFmtId="49" fontId="4" fillId="8" borderId="9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0" fontId="1" fillId="8" borderId="85" xfId="0" applyNumberFormat="1" applyFont="1" applyFill="1" applyBorder="1"/>
    <xf numFmtId="0" fontId="1" fillId="0" borderId="85" xfId="0" applyNumberFormat="1" applyFont="1" applyBorder="1"/>
    <xf numFmtId="0" fontId="1" fillId="8" borderId="0" xfId="0" applyNumberFormat="1" applyFont="1" applyFill="1"/>
    <xf numFmtId="0" fontId="4" fillId="0" borderId="0" xfId="0" applyNumberFormat="1" applyFont="1" applyAlignment="1">
      <alignment horizontal="center"/>
    </xf>
    <xf numFmtId="49" fontId="4" fillId="8" borderId="0" xfId="0" applyNumberFormat="1" applyFont="1" applyFill="1" applyAlignment="1">
      <alignment horizontal="center"/>
    </xf>
    <xf numFmtId="0" fontId="2" fillId="0" borderId="0" xfId="0" applyNumberFormat="1" applyFont="1"/>
    <xf numFmtId="49" fontId="15" fillId="8" borderId="51" xfId="0" applyNumberFormat="1" applyFont="1" applyFill="1" applyBorder="1" applyAlignment="1">
      <alignment wrapText="1"/>
    </xf>
    <xf numFmtId="49" fontId="15" fillId="8" borderId="34" xfId="0" applyNumberFormat="1" applyFont="1" applyFill="1" applyBorder="1" applyAlignment="1">
      <alignment wrapText="1"/>
    </xf>
    <xf numFmtId="49" fontId="15" fillId="0" borderId="27" xfId="0" applyNumberFormat="1" applyFont="1" applyBorder="1" applyAlignment="1">
      <alignment wrapText="1"/>
    </xf>
    <xf numFmtId="49" fontId="15" fillId="8" borderId="63" xfId="0" applyNumberFormat="1" applyFont="1" applyFill="1" applyBorder="1" applyAlignment="1">
      <alignment wrapText="1"/>
    </xf>
    <xf numFmtId="49" fontId="15" fillId="8" borderId="63" xfId="0" applyNumberFormat="1" applyFont="1" applyFill="1" applyBorder="1" applyAlignment="1">
      <alignment horizontal="left" wrapText="1"/>
    </xf>
    <xf numFmtId="0" fontId="4" fillId="2" borderId="27" xfId="0" applyNumberFormat="1" applyFont="1" applyFill="1" applyBorder="1" applyAlignment="1">
      <alignment horizontal="left"/>
    </xf>
    <xf numFmtId="0" fontId="8" fillId="8" borderId="27" xfId="0" applyNumberFormat="1" applyFont="1" applyFill="1" applyBorder="1" applyAlignment="1">
      <alignment horizontal="left"/>
    </xf>
    <xf numFmtId="0" fontId="8" fillId="8" borderId="54" xfId="0" applyNumberFormat="1" applyFont="1" applyFill="1" applyBorder="1" applyAlignment="1">
      <alignment horizontal="left" wrapText="1"/>
    </xf>
    <xf numFmtId="0" fontId="8" fillId="0" borderId="50" xfId="0" applyNumberFormat="1" applyFont="1" applyBorder="1" applyAlignment="1">
      <alignment horizontal="center"/>
    </xf>
    <xf numFmtId="0" fontId="15" fillId="0" borderId="27" xfId="0" applyNumberFormat="1" applyFont="1" applyBorder="1" applyAlignment="1">
      <alignment horizontal="center"/>
    </xf>
    <xf numFmtId="0" fontId="8" fillId="12" borderId="61" xfId="0" applyNumberFormat="1" applyFont="1" applyFill="1" applyBorder="1" applyAlignment="1">
      <alignment horizontal="center"/>
    </xf>
    <xf numFmtId="0" fontId="4" fillId="0" borderId="54" xfId="0" applyNumberFormat="1" applyFont="1" applyBorder="1" applyAlignment="1">
      <alignment horizontal="center" wrapText="1"/>
    </xf>
    <xf numFmtId="0" fontId="15" fillId="12" borderId="27" xfId="0" applyNumberFormat="1" applyFont="1" applyFill="1" applyBorder="1" applyAlignment="1">
      <alignment horizontal="center"/>
    </xf>
    <xf numFmtId="0" fontId="2" fillId="0" borderId="88" xfId="0" applyNumberFormat="1" applyFont="1" applyBorder="1"/>
    <xf numFmtId="0" fontId="15" fillId="2" borderId="27" xfId="0" applyNumberFormat="1" applyFont="1" applyFill="1" applyBorder="1" applyAlignment="1">
      <alignment horizontal="center"/>
    </xf>
    <xf numFmtId="0" fontId="14" fillId="0" borderId="27" xfId="0" applyNumberFormat="1" applyFont="1" applyBorder="1" applyAlignment="1">
      <alignment horizontal="center"/>
    </xf>
    <xf numFmtId="0" fontId="8" fillId="6" borderId="78" xfId="0" applyNumberFormat="1" applyFont="1" applyFill="1" applyBorder="1" applyAlignment="1">
      <alignment horizontal="center"/>
    </xf>
    <xf numFmtId="0" fontId="14" fillId="6" borderId="27" xfId="0" applyNumberFormat="1" applyFont="1" applyFill="1" applyBorder="1" applyAlignment="1">
      <alignment horizontal="center"/>
    </xf>
    <xf numFmtId="0" fontId="15" fillId="8" borderId="27" xfId="0" applyNumberFormat="1" applyFont="1" applyFill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0" fontId="8" fillId="0" borderId="65" xfId="0" applyNumberFormat="1" applyFont="1" applyBorder="1" applyAlignment="1">
      <alignment horizontal="center"/>
    </xf>
    <xf numFmtId="0" fontId="8" fillId="0" borderId="57" xfId="0" applyNumberFormat="1" applyFont="1" applyBorder="1" applyAlignment="1">
      <alignment horizontal="center"/>
    </xf>
    <xf numFmtId="0" fontId="15" fillId="6" borderId="27" xfId="0" applyNumberFormat="1" applyFont="1" applyFill="1" applyBorder="1" applyAlignment="1">
      <alignment horizontal="center"/>
    </xf>
    <xf numFmtId="0" fontId="14" fillId="0" borderId="54" xfId="0" applyNumberFormat="1" applyFont="1" applyBorder="1" applyAlignment="1">
      <alignment horizontal="center" wrapText="1"/>
    </xf>
    <xf numFmtId="0" fontId="8" fillId="0" borderId="57" xfId="0" applyNumberFormat="1" applyFont="1" applyBorder="1"/>
    <xf numFmtId="0" fontId="8" fillId="7" borderId="26" xfId="0" applyNumberFormat="1" applyFont="1" applyFill="1" applyBorder="1"/>
    <xf numFmtId="0" fontId="2" fillId="14" borderId="88" xfId="0" applyNumberFormat="1" applyFont="1" applyFill="1" applyBorder="1"/>
    <xf numFmtId="0" fontId="8" fillId="8" borderId="61" xfId="0" applyNumberFormat="1" applyFont="1" applyFill="1" applyBorder="1" applyAlignment="1">
      <alignment horizontal="left"/>
    </xf>
    <xf numFmtId="0" fontId="8" fillId="8" borderId="65" xfId="0" applyNumberFormat="1" applyFont="1" applyFill="1" applyBorder="1" applyAlignment="1">
      <alignment horizontal="left" wrapText="1"/>
    </xf>
    <xf numFmtId="0" fontId="2" fillId="0" borderId="88" xfId="0" applyNumberFormat="1" applyFont="1" applyBorder="1" applyAlignment="1">
      <alignment horizontal="left"/>
    </xf>
    <xf numFmtId="0" fontId="2" fillId="0" borderId="0" xfId="0" applyNumberFormat="1" applyFont="1"/>
    <xf numFmtId="0" fontId="14" fillId="0" borderId="26" xfId="0" applyNumberFormat="1" applyFont="1" applyBorder="1" applyAlignment="1">
      <alignment horizontal="center" wrapText="1"/>
    </xf>
    <xf numFmtId="0" fontId="8" fillId="0" borderId="26" xfId="0" applyNumberFormat="1" applyFont="1" applyBorder="1"/>
    <xf numFmtId="49" fontId="8" fillId="13" borderId="27" xfId="0" applyNumberFormat="1" applyFont="1" applyFill="1" applyBorder="1" applyAlignment="1">
      <alignment horizontal="center" wrapText="1"/>
    </xf>
    <xf numFmtId="0" fontId="1" fillId="13" borderId="0" xfId="0" applyNumberFormat="1" applyFont="1" applyFill="1"/>
    <xf numFmtId="49" fontId="8" fillId="14" borderId="27" xfId="0" applyNumberFormat="1" applyFont="1" applyFill="1" applyBorder="1" applyAlignment="1">
      <alignment horizontal="center" wrapText="1"/>
    </xf>
    <xf numFmtId="0" fontId="1" fillId="14" borderId="0" xfId="0" applyNumberFormat="1" applyFont="1" applyFill="1"/>
    <xf numFmtId="49" fontId="8" fillId="0" borderId="1" xfId="0" applyNumberFormat="1" applyFont="1" applyFill="1" applyBorder="1"/>
    <xf numFmtId="49" fontId="8" fillId="0" borderId="0" xfId="0" applyNumberFormat="1" applyFont="1" applyFill="1"/>
    <xf numFmtId="0" fontId="2" fillId="0" borderId="1" xfId="0" applyNumberFormat="1" applyFont="1" applyFill="1" applyBorder="1"/>
    <xf numFmtId="0" fontId="10" fillId="0" borderId="1" xfId="0" applyNumberFormat="1" applyFont="1" applyFill="1" applyBorder="1"/>
    <xf numFmtId="0" fontId="10" fillId="0" borderId="86" xfId="0" applyNumberFormat="1" applyFont="1" applyFill="1" applyBorder="1"/>
    <xf numFmtId="0" fontId="10" fillId="0" borderId="0" xfId="0" applyNumberFormat="1" applyFont="1" applyFill="1"/>
    <xf numFmtId="0" fontId="10" fillId="0" borderId="87" xfId="0" applyNumberFormat="1" applyFont="1" applyFill="1" applyBorder="1"/>
    <xf numFmtId="0" fontId="1" fillId="0" borderId="1" xfId="0" applyNumberFormat="1" applyFont="1" applyFill="1" applyBorder="1"/>
    <xf numFmtId="0" fontId="1" fillId="12" borderId="0" xfId="0" applyNumberFormat="1" applyFont="1" applyFill="1"/>
    <xf numFmtId="0" fontId="8" fillId="8" borderId="78" xfId="0" applyNumberFormat="1" applyFont="1" applyFill="1" applyBorder="1" applyAlignment="1">
      <alignment horizontal="center"/>
    </xf>
    <xf numFmtId="0" fontId="8" fillId="6" borderId="73" xfId="0" applyNumberFormat="1" applyFont="1" applyFill="1" applyBorder="1" applyAlignment="1">
      <alignment horizontal="center"/>
    </xf>
    <xf numFmtId="0" fontId="2" fillId="13" borderId="88" xfId="0" applyNumberFormat="1" applyFont="1" applyFill="1" applyBorder="1"/>
    <xf numFmtId="49" fontId="14" fillId="14" borderId="61" xfId="0" applyNumberFormat="1" applyFont="1" applyFill="1" applyBorder="1" applyAlignment="1">
      <alignment horizontal="center" wrapText="1"/>
    </xf>
    <xf numFmtId="49" fontId="14" fillId="14" borderId="32" xfId="0" applyNumberFormat="1" applyFont="1" applyFill="1" applyBorder="1" applyAlignment="1">
      <alignment horizontal="left" wrapText="1"/>
    </xf>
    <xf numFmtId="49" fontId="14" fillId="0" borderId="27" xfId="0" applyNumberFormat="1" applyFont="1" applyBorder="1" applyAlignment="1">
      <alignment horizontal="center" wrapText="1"/>
    </xf>
    <xf numFmtId="49" fontId="14" fillId="0" borderId="61" xfId="0" applyNumberFormat="1" applyFont="1" applyBorder="1" applyAlignment="1">
      <alignment horizontal="center" wrapText="1"/>
    </xf>
    <xf numFmtId="49" fontId="14" fillId="13" borderId="27" xfId="0" applyNumberFormat="1" applyFont="1" applyFill="1" applyBorder="1" applyAlignment="1">
      <alignment horizontal="center" wrapText="1"/>
    </xf>
    <xf numFmtId="49" fontId="14" fillId="8" borderId="27" xfId="0" applyNumberFormat="1" applyFont="1" applyFill="1" applyBorder="1" applyAlignment="1">
      <alignment horizontal="center" wrapText="1"/>
    </xf>
    <xf numFmtId="49" fontId="14" fillId="0" borderId="65" xfId="0" applyNumberFormat="1" applyFont="1" applyBorder="1" applyAlignment="1">
      <alignment horizontal="center" wrapText="1"/>
    </xf>
    <xf numFmtId="0" fontId="14" fillId="13" borderId="27" xfId="0" applyNumberFormat="1" applyFont="1" applyFill="1" applyBorder="1" applyAlignment="1">
      <alignment horizontal="center" wrapText="1"/>
    </xf>
    <xf numFmtId="0" fontId="14" fillId="14" borderId="27" xfId="0" applyNumberFormat="1" applyFont="1" applyFill="1" applyBorder="1" applyAlignment="1">
      <alignment horizontal="center" wrapText="1"/>
    </xf>
    <xf numFmtId="0" fontId="17" fillId="0" borderId="0" xfId="0" applyNumberFormat="1" applyFont="1"/>
    <xf numFmtId="0" fontId="14" fillId="0" borderId="55" xfId="0" applyNumberFormat="1" applyFont="1" applyBorder="1" applyAlignment="1">
      <alignment horizontal="center" wrapText="1"/>
    </xf>
    <xf numFmtId="0" fontId="17" fillId="12" borderId="0" xfId="0" applyNumberFormat="1" applyFont="1" applyFill="1"/>
    <xf numFmtId="49" fontId="14" fillId="13" borderId="61" xfId="0" applyNumberFormat="1" applyFont="1" applyFill="1" applyBorder="1" applyAlignment="1">
      <alignment horizontal="center" wrapText="1"/>
    </xf>
    <xf numFmtId="0" fontId="7" fillId="0" borderId="61" xfId="0" applyNumberFormat="1" applyFont="1" applyBorder="1"/>
    <xf numFmtId="0" fontId="7" fillId="0" borderId="27" xfId="0" applyNumberFormat="1" applyFont="1" applyBorder="1"/>
    <xf numFmtId="49" fontId="14" fillId="14" borderId="27" xfId="0" applyNumberFormat="1" applyFont="1" applyFill="1" applyBorder="1" applyAlignment="1">
      <alignment horizontal="center" wrapText="1"/>
    </xf>
    <xf numFmtId="49" fontId="14" fillId="0" borderId="54" xfId="0" applyNumberFormat="1" applyFont="1" applyBorder="1" applyAlignment="1">
      <alignment horizontal="center" wrapText="1"/>
    </xf>
    <xf numFmtId="0" fontId="7" fillId="0" borderId="0" xfId="0" applyNumberFormat="1" applyFont="1"/>
    <xf numFmtId="0" fontId="7" fillId="13" borderId="0" xfId="0" applyNumberFormat="1" applyFont="1" applyFill="1"/>
    <xf numFmtId="0" fontId="7" fillId="0" borderId="26" xfId="0" applyNumberFormat="1" applyFont="1" applyBorder="1" applyAlignment="1">
      <alignment horizontal="center"/>
    </xf>
    <xf numFmtId="49" fontId="14" fillId="14" borderId="27" xfId="0" applyNumberFormat="1" applyFont="1" applyFill="1" applyBorder="1" applyAlignment="1">
      <alignment horizontal="center"/>
    </xf>
    <xf numFmtId="0" fontId="7" fillId="13" borderId="27" xfId="0" applyNumberFormat="1" applyFont="1" applyFill="1" applyBorder="1"/>
    <xf numFmtId="0" fontId="7" fillId="0" borderId="27" xfId="0" applyNumberFormat="1" applyFont="1" applyBorder="1" applyAlignment="1">
      <alignment horizontal="center"/>
    </xf>
    <xf numFmtId="49" fontId="14" fillId="14" borderId="26" xfId="0" applyNumberFormat="1" applyFont="1" applyFill="1" applyBorder="1" applyAlignment="1">
      <alignment horizontal="center" wrapText="1"/>
    </xf>
    <xf numFmtId="49" fontId="14" fillId="0" borderId="62" xfId="0" applyNumberFormat="1" applyFont="1" applyBorder="1" applyAlignment="1">
      <alignment horizontal="center" wrapText="1"/>
    </xf>
    <xf numFmtId="49" fontId="14" fillId="13" borderId="26" xfId="0" applyNumberFormat="1" applyFont="1" applyFill="1" applyBorder="1" applyAlignment="1">
      <alignment horizontal="center" wrapText="1"/>
    </xf>
    <xf numFmtId="49" fontId="14" fillId="13" borderId="27" xfId="0" applyNumberFormat="1" applyFont="1" applyFill="1" applyBorder="1" applyAlignment="1">
      <alignment vertical="center" wrapText="1"/>
    </xf>
    <xf numFmtId="0" fontId="17" fillId="13" borderId="0" xfId="0" applyNumberFormat="1" applyFont="1" applyFill="1"/>
    <xf numFmtId="0" fontId="7" fillId="14" borderId="61" xfId="0" applyNumberFormat="1" applyFont="1" applyFill="1" applyBorder="1"/>
    <xf numFmtId="49" fontId="14" fillId="0" borderId="27" xfId="0" applyNumberFormat="1" applyFont="1" applyBorder="1" applyAlignment="1">
      <alignment horizontal="center" vertical="center" wrapText="1"/>
    </xf>
    <xf numFmtId="0" fontId="7" fillId="14" borderId="27" xfId="0" applyNumberFormat="1" applyFont="1" applyFill="1" applyBorder="1"/>
    <xf numFmtId="49" fontId="14" fillId="12" borderId="50" xfId="0" applyNumberFormat="1" applyFont="1" applyFill="1" applyBorder="1" applyAlignment="1">
      <alignment horizontal="center" wrapText="1"/>
    </xf>
    <xf numFmtId="0" fontId="7" fillId="8" borderId="0" xfId="0" applyNumberFormat="1" applyFont="1" applyFill="1"/>
    <xf numFmtId="49" fontId="14" fillId="13" borderId="47" xfId="0" applyNumberFormat="1" applyFont="1" applyFill="1" applyBorder="1" applyAlignment="1">
      <alignment horizontal="center" wrapText="1"/>
    </xf>
    <xf numFmtId="49" fontId="14" fillId="14" borderId="27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left" wrapText="1"/>
    </xf>
    <xf numFmtId="0" fontId="7" fillId="0" borderId="27" xfId="0" applyNumberFormat="1" applyFont="1" applyBorder="1" applyAlignment="1">
      <alignment horizontal="left"/>
    </xf>
    <xf numFmtId="49" fontId="14" fillId="14" borderId="27" xfId="0" applyNumberFormat="1" applyFont="1" applyFill="1" applyBorder="1" applyAlignment="1">
      <alignment horizontal="left" vertical="center" wrapText="1"/>
    </xf>
    <xf numFmtId="49" fontId="14" fillId="0" borderId="54" xfId="0" applyNumberFormat="1" applyFont="1" applyBorder="1" applyAlignment="1">
      <alignment horizontal="left" wrapText="1"/>
    </xf>
    <xf numFmtId="49" fontId="14" fillId="14" borderId="26" xfId="0" applyNumberFormat="1" applyFont="1" applyFill="1" applyBorder="1" applyAlignment="1">
      <alignment horizontal="center" vertical="center" wrapText="1"/>
    </xf>
    <xf numFmtId="49" fontId="14" fillId="0" borderId="47" xfId="0" applyNumberFormat="1" applyFont="1" applyBorder="1" applyAlignment="1">
      <alignment horizontal="center" wrapText="1"/>
    </xf>
    <xf numFmtId="49" fontId="14" fillId="0" borderId="48" xfId="0" applyNumberFormat="1" applyFont="1" applyBorder="1" applyAlignment="1">
      <alignment horizontal="center" wrapText="1"/>
    </xf>
    <xf numFmtId="49" fontId="14" fillId="13" borderId="54" xfId="0" applyNumberFormat="1" applyFont="1" applyFill="1" applyBorder="1" applyAlignment="1">
      <alignment horizontal="center" wrapText="1"/>
    </xf>
    <xf numFmtId="49" fontId="14" fillId="0" borderId="88" xfId="0" applyNumberFormat="1" applyFont="1" applyBorder="1" applyAlignment="1">
      <alignment vertical="center" wrapText="1"/>
    </xf>
    <xf numFmtId="0" fontId="14" fillId="14" borderId="57" xfId="0" applyFont="1" applyFill="1" applyBorder="1" applyAlignment="1">
      <alignment horizontal="center"/>
    </xf>
    <xf numFmtId="49" fontId="14" fillId="0" borderId="26" xfId="0" applyNumberFormat="1" applyFont="1" applyBorder="1" applyAlignment="1">
      <alignment horizontal="center" wrapText="1"/>
    </xf>
    <xf numFmtId="49" fontId="14" fillId="5" borderId="27" xfId="0" applyNumberFormat="1" applyFont="1" applyFill="1" applyBorder="1" applyAlignment="1">
      <alignment horizontal="center" wrapText="1"/>
    </xf>
    <xf numFmtId="49" fontId="14" fillId="0" borderId="27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wrapText="1"/>
    </xf>
    <xf numFmtId="0" fontId="8" fillId="2" borderId="65" xfId="0" applyNumberFormat="1" applyFont="1" applyFill="1" applyBorder="1" applyAlignment="1">
      <alignment horizontal="center"/>
    </xf>
    <xf numFmtId="0" fontId="2" fillId="0" borderId="57" xfId="0" applyNumberFormat="1" applyFont="1" applyFill="1" applyBorder="1"/>
    <xf numFmtId="0" fontId="2" fillId="0" borderId="88" xfId="0" applyNumberFormat="1" applyFont="1" applyFill="1" applyBorder="1"/>
    <xf numFmtId="0" fontId="2" fillId="0" borderId="62" xfId="0" applyNumberFormat="1" applyFont="1" applyBorder="1"/>
    <xf numFmtId="0" fontId="2" fillId="0" borderId="91" xfId="0" applyNumberFormat="1" applyFont="1" applyBorder="1"/>
    <xf numFmtId="0" fontId="2" fillId="13" borderId="78" xfId="0" applyNumberFormat="1" applyFont="1" applyFill="1" applyBorder="1"/>
    <xf numFmtId="0" fontId="8" fillId="6" borderId="88" xfId="0" applyNumberFormat="1" applyFont="1" applyFill="1" applyBorder="1" applyAlignment="1">
      <alignment horizontal="center"/>
    </xf>
    <xf numFmtId="0" fontId="8" fillId="2" borderId="73" xfId="0" applyNumberFormat="1" applyFont="1" applyFill="1" applyBorder="1" applyAlignment="1">
      <alignment horizontal="center"/>
    </xf>
    <xf numFmtId="0" fontId="2" fillId="0" borderId="90" xfId="0" applyNumberFormat="1" applyFont="1" applyBorder="1"/>
    <xf numFmtId="0" fontId="8" fillId="2" borderId="88" xfId="0" applyNumberFormat="1" applyFont="1" applyFill="1" applyBorder="1" applyAlignment="1">
      <alignment horizontal="center"/>
    </xf>
    <xf numFmtId="0" fontId="15" fillId="0" borderId="61" xfId="0" applyNumberFormat="1" applyFont="1" applyFill="1" applyBorder="1" applyAlignment="1">
      <alignment horizontal="center"/>
    </xf>
    <xf numFmtId="0" fontId="5" fillId="7" borderId="87" xfId="0" applyNumberFormat="1" applyFont="1" applyFill="1" applyBorder="1" applyAlignment="1">
      <alignment horizontal="center" vertical="center" textRotation="90" wrapText="1"/>
    </xf>
    <xf numFmtId="0" fontId="8" fillId="14" borderId="27" xfId="0" applyNumberFormat="1" applyFont="1" applyFill="1" applyBorder="1" applyAlignment="1">
      <alignment horizontal="center" wrapText="1"/>
    </xf>
    <xf numFmtId="0" fontId="2" fillId="14" borderId="27" xfId="0" applyNumberFormat="1" applyFont="1" applyFill="1" applyBorder="1" applyAlignment="1">
      <alignment horizontal="center"/>
    </xf>
    <xf numFmtId="0" fontId="8" fillId="8" borderId="26" xfId="0" applyNumberFormat="1" applyFont="1" applyFill="1" applyBorder="1" applyAlignment="1">
      <alignment horizontal="center" wrapText="1"/>
    </xf>
    <xf numFmtId="0" fontId="8" fillId="8" borderId="61" xfId="0" applyNumberFormat="1" applyFont="1" applyFill="1" applyBorder="1" applyAlignment="1">
      <alignment horizontal="center" wrapText="1"/>
    </xf>
    <xf numFmtId="0" fontId="2" fillId="0" borderId="61" xfId="0" applyNumberFormat="1" applyFont="1" applyBorder="1" applyAlignment="1">
      <alignment horizontal="center"/>
    </xf>
    <xf numFmtId="49" fontId="14" fillId="0" borderId="85" xfId="0" applyNumberFormat="1" applyFont="1" applyBorder="1" applyAlignment="1">
      <alignment horizontal="center" wrapText="1"/>
    </xf>
    <xf numFmtId="49" fontId="14" fillId="8" borderId="0" xfId="0" applyNumberFormat="1" applyFont="1" applyFill="1" applyBorder="1" applyAlignment="1">
      <alignment horizontal="center" vertical="center" wrapText="1"/>
    </xf>
    <xf numFmtId="0" fontId="7" fillId="14" borderId="26" xfId="0" applyNumberFormat="1" applyFont="1" applyFill="1" applyBorder="1"/>
    <xf numFmtId="49" fontId="14" fillId="0" borderId="77" xfId="0" applyNumberFormat="1" applyFont="1" applyFill="1" applyBorder="1" applyAlignment="1">
      <alignment horizontal="center" wrapText="1"/>
    </xf>
    <xf numFmtId="49" fontId="14" fillId="14" borderId="88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/>
    </xf>
    <xf numFmtId="49" fontId="14" fillId="14" borderId="89" xfId="0" applyNumberFormat="1" applyFont="1" applyFill="1" applyBorder="1" applyAlignment="1">
      <alignment horizontal="center" vertical="center" wrapText="1"/>
    </xf>
    <xf numFmtId="0" fontId="4" fillId="8" borderId="54" xfId="0" applyNumberFormat="1" applyFont="1" applyFill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8" borderId="27" xfId="0" applyNumberFormat="1" applyFont="1" applyFill="1" applyBorder="1" applyAlignment="1">
      <alignment horizontal="center"/>
    </xf>
    <xf numFmtId="0" fontId="2" fillId="0" borderId="27" xfId="0" applyNumberFormat="1" applyFont="1" applyBorder="1"/>
    <xf numFmtId="0" fontId="2" fillId="0" borderId="57" xfId="0" applyNumberFormat="1" applyFont="1" applyBorder="1"/>
    <xf numFmtId="0" fontId="1" fillId="0" borderId="0" xfId="0" applyNumberFormat="1" applyFont="1" applyFill="1"/>
    <xf numFmtId="0" fontId="2" fillId="0" borderId="0" xfId="0" applyNumberFormat="1" applyFont="1" applyFill="1"/>
    <xf numFmtId="49" fontId="14" fillId="13" borderId="27" xfId="0" applyNumberFormat="1" applyFont="1" applyFill="1" applyBorder="1" applyAlignment="1">
      <alignment horizontal="center" vertical="center" wrapText="1"/>
    </xf>
    <xf numFmtId="0" fontId="2" fillId="7" borderId="97" xfId="0" applyNumberFormat="1" applyFont="1" applyFill="1" applyBorder="1"/>
    <xf numFmtId="0" fontId="2" fillId="0" borderId="117" xfId="0" applyNumberFormat="1" applyFont="1" applyBorder="1"/>
    <xf numFmtId="0" fontId="2" fillId="0" borderId="118" xfId="0" applyNumberFormat="1" applyFont="1" applyBorder="1"/>
    <xf numFmtId="0" fontId="2" fillId="7" borderId="119" xfId="0" applyNumberFormat="1" applyFont="1" applyFill="1" applyBorder="1"/>
    <xf numFmtId="0" fontId="2" fillId="0" borderId="120" xfId="0" applyNumberFormat="1" applyFont="1" applyBorder="1"/>
    <xf numFmtId="0" fontId="2" fillId="7" borderId="121" xfId="0" applyNumberFormat="1" applyFont="1" applyFill="1" applyBorder="1"/>
    <xf numFmtId="0" fontId="2" fillId="14" borderId="109" xfId="0" applyNumberFormat="1" applyFont="1" applyFill="1" applyBorder="1"/>
    <xf numFmtId="0" fontId="2" fillId="7" borderId="97" xfId="0" applyNumberFormat="1" applyFont="1" applyFill="1" applyBorder="1" applyAlignment="1">
      <alignment horizontal="left"/>
    </xf>
    <xf numFmtId="0" fontId="2" fillId="0" borderId="118" xfId="0" applyNumberFormat="1" applyFont="1" applyBorder="1" applyAlignment="1">
      <alignment horizontal="left"/>
    </xf>
    <xf numFmtId="0" fontId="8" fillId="14" borderId="97" xfId="0" applyNumberFormat="1" applyFont="1" applyFill="1" applyBorder="1" applyAlignment="1">
      <alignment horizontal="center" wrapText="1"/>
    </xf>
    <xf numFmtId="49" fontId="14" fillId="13" borderId="61" xfId="0" applyNumberFormat="1" applyFont="1" applyFill="1" applyBorder="1" applyAlignment="1">
      <alignment horizontal="center" vertical="center" wrapText="1"/>
    </xf>
    <xf numFmtId="0" fontId="14" fillId="12" borderId="57" xfId="0" applyNumberFormat="1" applyFont="1" applyFill="1" applyBorder="1" applyAlignment="1">
      <alignment horizontal="center" wrapText="1"/>
    </xf>
    <xf numFmtId="49" fontId="14" fillId="12" borderId="78" xfId="0" applyNumberFormat="1" applyFont="1" applyFill="1" applyBorder="1" applyAlignment="1">
      <alignment horizontal="center" wrapText="1"/>
    </xf>
    <xf numFmtId="49" fontId="14" fillId="12" borderId="57" xfId="0" applyNumberFormat="1" applyFont="1" applyFill="1" applyBorder="1" applyAlignment="1">
      <alignment horizontal="center" wrapText="1"/>
    </xf>
    <xf numFmtId="49" fontId="14" fillId="12" borderId="57" xfId="0" applyNumberFormat="1" applyFont="1" applyFill="1" applyBorder="1" applyAlignment="1">
      <alignment wrapText="1"/>
    </xf>
    <xf numFmtId="49" fontId="14" fillId="12" borderId="57" xfId="0" applyNumberFormat="1" applyFont="1" applyFill="1" applyBorder="1" applyAlignment="1">
      <alignment horizontal="left" wrapText="1"/>
    </xf>
    <xf numFmtId="49" fontId="4" fillId="12" borderId="57" xfId="0" applyNumberFormat="1" applyFont="1" applyFill="1" applyBorder="1" applyAlignment="1">
      <alignment horizontal="center" wrapText="1"/>
    </xf>
    <xf numFmtId="0" fontId="2" fillId="15" borderId="88" xfId="0" applyNumberFormat="1" applyFont="1" applyFill="1" applyBorder="1" applyAlignment="1"/>
    <xf numFmtId="0" fontId="5" fillId="15" borderId="24" xfId="0" applyNumberFormat="1" applyFont="1" applyFill="1" applyBorder="1" applyAlignment="1">
      <alignment horizontal="center" vertical="center"/>
    </xf>
    <xf numFmtId="0" fontId="5" fillId="15" borderId="33" xfId="0" applyNumberFormat="1" applyFont="1" applyFill="1" applyBorder="1" applyAlignment="1">
      <alignment horizontal="center" vertical="center" textRotation="90" wrapText="1"/>
    </xf>
    <xf numFmtId="0" fontId="4" fillId="15" borderId="47" xfId="0" applyNumberFormat="1" applyFont="1" applyFill="1" applyBorder="1" applyAlignment="1">
      <alignment horizontal="center"/>
    </xf>
    <xf numFmtId="0" fontId="8" fillId="15" borderId="27" xfId="0" applyNumberFormat="1" applyFont="1" applyFill="1" applyBorder="1" applyAlignment="1">
      <alignment horizontal="center"/>
    </xf>
    <xf numFmtId="0" fontId="8" fillId="15" borderId="61" xfId="0" applyNumberFormat="1" applyFont="1" applyFill="1" applyBorder="1" applyAlignment="1">
      <alignment horizontal="center"/>
    </xf>
    <xf numFmtId="0" fontId="15" fillId="15" borderId="27" xfId="0" applyNumberFormat="1" applyFont="1" applyFill="1" applyBorder="1" applyAlignment="1">
      <alignment horizontal="center"/>
    </xf>
    <xf numFmtId="0" fontId="4" fillId="15" borderId="27" xfId="0" applyNumberFormat="1" applyFont="1" applyFill="1" applyBorder="1" applyAlignment="1">
      <alignment horizontal="center"/>
    </xf>
    <xf numFmtId="0" fontId="8" fillId="15" borderId="73" xfId="0" applyNumberFormat="1" applyFont="1" applyFill="1" applyBorder="1" applyAlignment="1">
      <alignment horizontal="center"/>
    </xf>
    <xf numFmtId="0" fontId="8" fillId="15" borderId="65" xfId="0" applyNumberFormat="1" applyFont="1" applyFill="1" applyBorder="1" applyAlignment="1">
      <alignment horizontal="center"/>
    </xf>
    <xf numFmtId="0" fontId="8" fillId="15" borderId="88" xfId="0" applyNumberFormat="1" applyFont="1" applyFill="1" applyBorder="1" applyAlignment="1">
      <alignment horizontal="center"/>
    </xf>
    <xf numFmtId="0" fontId="4" fillId="15" borderId="27" xfId="0" applyNumberFormat="1" applyFont="1" applyFill="1" applyBorder="1" applyAlignment="1">
      <alignment horizontal="left"/>
    </xf>
    <xf numFmtId="0" fontId="4" fillId="15" borderId="26" xfId="0" applyNumberFormat="1" applyFont="1" applyFill="1" applyBorder="1" applyAlignment="1">
      <alignment horizontal="center"/>
    </xf>
    <xf numFmtId="0" fontId="4" fillId="15" borderId="61" xfId="0" applyNumberFormat="1" applyFont="1" applyFill="1" applyBorder="1" applyAlignment="1">
      <alignment horizontal="center"/>
    </xf>
    <xf numFmtId="0" fontId="8" fillId="15" borderId="26" xfId="0" applyNumberFormat="1" applyFont="1" applyFill="1" applyBorder="1" applyAlignment="1">
      <alignment horizontal="center"/>
    </xf>
    <xf numFmtId="0" fontId="2" fillId="15" borderId="90" xfId="0" applyNumberFormat="1" applyFont="1" applyFill="1" applyBorder="1" applyAlignment="1"/>
    <xf numFmtId="0" fontId="14" fillId="0" borderId="88" xfId="0" applyNumberFormat="1" applyFont="1" applyBorder="1" applyAlignment="1">
      <alignment horizontal="center"/>
    </xf>
    <xf numFmtId="0" fontId="14" fillId="2" borderId="88" xfId="0" applyNumberFormat="1" applyFont="1" applyFill="1" applyBorder="1" applyAlignment="1">
      <alignment horizontal="center"/>
    </xf>
    <xf numFmtId="0" fontId="14" fillId="6" borderId="88" xfId="0" applyNumberFormat="1" applyFont="1" applyFill="1" applyBorder="1" applyAlignment="1">
      <alignment horizontal="center"/>
    </xf>
    <xf numFmtId="0" fontId="14" fillId="8" borderId="88" xfId="0" applyNumberFormat="1" applyFont="1" applyFill="1" applyBorder="1" applyAlignment="1">
      <alignment horizontal="center"/>
    </xf>
    <xf numFmtId="0" fontId="18" fillId="3" borderId="88" xfId="0" applyNumberFormat="1" applyFont="1" applyFill="1" applyBorder="1" applyAlignment="1">
      <alignment horizontal="center"/>
    </xf>
    <xf numFmtId="0" fontId="14" fillId="0" borderId="90" xfId="0" applyNumberFormat="1" applyFont="1" applyBorder="1" applyAlignment="1">
      <alignment horizontal="center"/>
    </xf>
    <xf numFmtId="0" fontId="14" fillId="2" borderId="90" xfId="0" applyNumberFormat="1" applyFont="1" applyFill="1" applyBorder="1" applyAlignment="1">
      <alignment horizontal="center"/>
    </xf>
    <xf numFmtId="0" fontId="14" fillId="6" borderId="90" xfId="0" applyNumberFormat="1" applyFont="1" applyFill="1" applyBorder="1" applyAlignment="1">
      <alignment horizontal="center"/>
    </xf>
    <xf numFmtId="0" fontId="14" fillId="8" borderId="90" xfId="0" applyNumberFormat="1" applyFont="1" applyFill="1" applyBorder="1" applyAlignment="1">
      <alignment horizontal="center"/>
    </xf>
    <xf numFmtId="0" fontId="18" fillId="3" borderId="90" xfId="0" applyNumberFormat="1" applyFont="1" applyFill="1" applyBorder="1" applyAlignment="1">
      <alignment horizontal="center"/>
    </xf>
    <xf numFmtId="0" fontId="19" fillId="16" borderId="129" xfId="0" applyFont="1" applyFill="1" applyBorder="1" applyAlignment="1">
      <alignment horizontal="center"/>
    </xf>
    <xf numFmtId="0" fontId="20" fillId="0" borderId="107" xfId="0" applyFont="1" applyBorder="1"/>
    <xf numFmtId="0" fontId="19" fillId="0" borderId="90" xfId="0" applyFont="1" applyBorder="1" applyAlignment="1">
      <alignment horizontal="center"/>
    </xf>
    <xf numFmtId="0" fontId="20" fillId="0" borderId="109" xfId="0" applyFont="1" applyBorder="1"/>
    <xf numFmtId="0" fontId="19" fillId="0" borderId="88" xfId="0" applyFont="1" applyBorder="1" applyAlignment="1">
      <alignment horizontal="center"/>
    </xf>
    <xf numFmtId="0" fontId="19" fillId="15" borderId="90" xfId="0" applyFont="1" applyFill="1" applyBorder="1" applyAlignment="1">
      <alignment horizontal="center"/>
    </xf>
    <xf numFmtId="0" fontId="19" fillId="15" borderId="88" xfId="0" applyFont="1" applyFill="1" applyBorder="1" applyAlignment="1">
      <alignment horizontal="center"/>
    </xf>
    <xf numFmtId="0" fontId="14" fillId="12" borderId="88" xfId="0" applyNumberFormat="1" applyFont="1" applyFill="1" applyBorder="1" applyAlignment="1">
      <alignment horizontal="center"/>
    </xf>
    <xf numFmtId="0" fontId="14" fillId="12" borderId="90" xfId="0" applyNumberFormat="1" applyFont="1" applyFill="1" applyBorder="1" applyAlignment="1">
      <alignment horizontal="center"/>
    </xf>
    <xf numFmtId="0" fontId="14" fillId="13" borderId="88" xfId="0" applyNumberFormat="1" applyFont="1" applyFill="1" applyBorder="1" applyAlignment="1">
      <alignment horizontal="center"/>
    </xf>
    <xf numFmtId="0" fontId="14" fillId="13" borderId="90" xfId="0" applyNumberFormat="1" applyFont="1" applyFill="1" applyBorder="1" applyAlignment="1">
      <alignment horizontal="center"/>
    </xf>
    <xf numFmtId="0" fontId="14" fillId="14" borderId="88" xfId="0" applyNumberFormat="1" applyFont="1" applyFill="1" applyBorder="1" applyAlignment="1">
      <alignment horizontal="center"/>
    </xf>
    <xf numFmtId="0" fontId="14" fillId="14" borderId="9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4" fillId="16" borderId="27" xfId="0" applyNumberFormat="1" applyFont="1" applyFill="1" applyBorder="1" applyAlignment="1">
      <alignment horizontal="center"/>
    </xf>
    <xf numFmtId="0" fontId="15" fillId="17" borderId="27" xfId="0" applyNumberFormat="1" applyFont="1" applyFill="1" applyBorder="1" applyAlignment="1">
      <alignment horizontal="center"/>
    </xf>
    <xf numFmtId="0" fontId="15" fillId="3" borderId="27" xfId="0" applyNumberFormat="1" applyFont="1" applyFill="1" applyBorder="1" applyAlignment="1">
      <alignment horizontal="center"/>
    </xf>
    <xf numFmtId="0" fontId="15" fillId="3" borderId="27" xfId="0" applyNumberFormat="1" applyFont="1" applyFill="1" applyBorder="1"/>
    <xf numFmtId="0" fontId="15" fillId="15" borderId="27" xfId="0" applyNumberFormat="1" applyFont="1" applyFill="1" applyBorder="1"/>
    <xf numFmtId="0" fontId="8" fillId="0" borderId="73" xfId="0" applyNumberFormat="1" applyFont="1" applyBorder="1" applyAlignment="1">
      <alignment horizontal="center"/>
    </xf>
    <xf numFmtId="0" fontId="4" fillId="6" borderId="55" xfId="0" applyNumberFormat="1" applyFont="1" applyFill="1" applyBorder="1" applyAlignment="1">
      <alignment horizontal="center"/>
    </xf>
    <xf numFmtId="0" fontId="8" fillId="0" borderId="54" xfId="0" applyNumberFormat="1" applyFont="1" applyBorder="1" applyAlignment="1">
      <alignment horizontal="center"/>
    </xf>
    <xf numFmtId="0" fontId="4" fillId="8" borderId="57" xfId="0" applyNumberFormat="1" applyFont="1" applyFill="1" applyBorder="1" applyAlignment="1">
      <alignment horizontal="center" wrapText="1"/>
    </xf>
    <xf numFmtId="0" fontId="4" fillId="0" borderId="27" xfId="0" applyNumberFormat="1" applyFont="1" applyBorder="1" applyAlignment="1">
      <alignment horizontal="left"/>
    </xf>
    <xf numFmtId="0" fontId="4" fillId="0" borderId="54" xfId="0" applyNumberFormat="1" applyFont="1" applyBorder="1" applyAlignment="1">
      <alignment horizontal="left"/>
    </xf>
    <xf numFmtId="0" fontId="4" fillId="8" borderId="27" xfId="0" applyNumberFormat="1" applyFont="1" applyFill="1" applyBorder="1" applyAlignment="1">
      <alignment horizontal="left" wrapText="1"/>
    </xf>
    <xf numFmtId="0" fontId="4" fillId="6" borderId="54" xfId="0" applyNumberFormat="1" applyFont="1" applyFill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6" borderId="26" xfId="0" applyNumberFormat="1" applyFont="1" applyFill="1" applyBorder="1" applyAlignment="1">
      <alignment horizontal="center"/>
    </xf>
    <xf numFmtId="0" fontId="4" fillId="0" borderId="61" xfId="0" applyNumberFormat="1" applyFont="1" applyBorder="1" applyAlignment="1">
      <alignment horizontal="center"/>
    </xf>
    <xf numFmtId="0" fontId="4" fillId="6" borderId="61" xfId="0" applyNumberFormat="1" applyFont="1" applyFill="1" applyBorder="1" applyAlignment="1">
      <alignment horizontal="center"/>
    </xf>
    <xf numFmtId="0" fontId="8" fillId="6" borderId="26" xfId="0" applyNumberFormat="1" applyFont="1" applyFill="1" applyBorder="1" applyAlignment="1">
      <alignment horizontal="center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left"/>
    </xf>
    <xf numFmtId="0" fontId="19" fillId="16" borderId="130" xfId="0" applyFont="1" applyFill="1" applyBorder="1" applyAlignment="1">
      <alignment horizontal="center"/>
    </xf>
    <xf numFmtId="0" fontId="4" fillId="15" borderId="50" xfId="0" applyNumberFormat="1" applyFont="1" applyFill="1" applyBorder="1" applyAlignment="1">
      <alignment horizontal="center"/>
    </xf>
    <xf numFmtId="49" fontId="14" fillId="18" borderId="57" xfId="0" applyNumberFormat="1" applyFont="1" applyFill="1" applyBorder="1" applyAlignment="1">
      <alignment horizontal="center" wrapText="1"/>
    </xf>
    <xf numFmtId="49" fontId="14" fillId="18" borderId="27" xfId="0" applyNumberFormat="1" applyFont="1" applyFill="1" applyBorder="1" applyAlignment="1">
      <alignment horizontal="center" wrapText="1"/>
    </xf>
    <xf numFmtId="0" fontId="14" fillId="5" borderId="131" xfId="0" applyNumberFormat="1" applyFont="1" applyFill="1" applyBorder="1" applyAlignment="1">
      <alignment horizontal="center" wrapText="1"/>
    </xf>
    <xf numFmtId="0" fontId="14" fillId="18" borderId="54" xfId="0" applyNumberFormat="1" applyFont="1" applyFill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8" fillId="0" borderId="133" xfId="0" applyNumberFormat="1" applyFont="1" applyBorder="1" applyAlignment="1">
      <alignment horizontal="center"/>
    </xf>
    <xf numFmtId="0" fontId="8" fillId="0" borderId="78" xfId="0" applyNumberFormat="1" applyFont="1" applyBorder="1" applyAlignment="1">
      <alignment horizontal="center"/>
    </xf>
    <xf numFmtId="0" fontId="15" fillId="0" borderId="57" xfId="0" applyNumberFormat="1" applyFont="1" applyBorder="1" applyAlignment="1">
      <alignment horizontal="center"/>
    </xf>
    <xf numFmtId="0" fontId="8" fillId="8" borderId="50" xfId="0" applyNumberFormat="1" applyFont="1" applyFill="1" applyBorder="1" applyAlignment="1">
      <alignment horizontal="center"/>
    </xf>
    <xf numFmtId="0" fontId="8" fillId="0" borderId="57" xfId="0" applyNumberFormat="1" applyFont="1" applyBorder="1" applyAlignment="1">
      <alignment horizontal="left"/>
    </xf>
    <xf numFmtId="0" fontId="8" fillId="8" borderId="57" xfId="0" applyNumberFormat="1" applyFont="1" applyFill="1" applyBorder="1" applyAlignment="1">
      <alignment horizontal="center"/>
    </xf>
    <xf numFmtId="0" fontId="15" fillId="17" borderId="26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1" fontId="4" fillId="5" borderId="50" xfId="0" applyNumberFormat="1" applyFont="1" applyFill="1" applyBorder="1" applyAlignment="1">
      <alignment horizontal="center" wrapText="1"/>
    </xf>
    <xf numFmtId="0" fontId="15" fillId="0" borderId="78" xfId="0" applyNumberFormat="1" applyFont="1" applyBorder="1" applyAlignment="1">
      <alignment horizontal="center"/>
    </xf>
    <xf numFmtId="0" fontId="15" fillId="19" borderId="27" xfId="0" applyNumberFormat="1" applyFont="1" applyFill="1" applyBorder="1" applyAlignment="1">
      <alignment horizontal="center"/>
    </xf>
    <xf numFmtId="0" fontId="8" fillId="0" borderId="80" xfId="0" applyNumberFormat="1" applyFont="1" applyBorder="1" applyAlignment="1">
      <alignment horizontal="center"/>
    </xf>
    <xf numFmtId="0" fontId="2" fillId="0" borderId="54" xfId="0" applyNumberFormat="1" applyFont="1" applyBorder="1"/>
    <xf numFmtId="0" fontId="8" fillId="8" borderId="77" xfId="0" applyNumberFormat="1" applyFont="1" applyFill="1" applyBorder="1" applyAlignment="1">
      <alignment horizontal="center"/>
    </xf>
    <xf numFmtId="0" fontId="8" fillId="0" borderId="54" xfId="0" applyNumberFormat="1" applyFont="1" applyBorder="1" applyAlignment="1">
      <alignment horizontal="left"/>
    </xf>
    <xf numFmtId="0" fontId="8" fillId="0" borderId="7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15" borderId="57" xfId="0" applyNumberFormat="1" applyFont="1" applyFill="1" applyBorder="1" applyAlignment="1">
      <alignment horizontal="center"/>
    </xf>
    <xf numFmtId="0" fontId="8" fillId="15" borderId="78" xfId="0" applyNumberFormat="1" applyFont="1" applyFill="1" applyBorder="1" applyAlignment="1">
      <alignment horizontal="center"/>
    </xf>
    <xf numFmtId="0" fontId="4" fillId="15" borderId="57" xfId="0" applyNumberFormat="1" applyFont="1" applyFill="1" applyBorder="1" applyAlignment="1">
      <alignment horizontal="center"/>
    </xf>
    <xf numFmtId="0" fontId="4" fillId="15" borderId="57" xfId="0" applyNumberFormat="1" applyFont="1" applyFill="1" applyBorder="1" applyAlignment="1">
      <alignment horizontal="left"/>
    </xf>
    <xf numFmtId="0" fontId="4" fillId="15" borderId="25" xfId="0" applyNumberFormat="1" applyFont="1" applyFill="1" applyBorder="1" applyAlignment="1">
      <alignment horizontal="center"/>
    </xf>
    <xf numFmtId="0" fontId="4" fillId="15" borderId="78" xfId="0" applyNumberFormat="1" applyFont="1" applyFill="1" applyBorder="1" applyAlignment="1">
      <alignment horizontal="center"/>
    </xf>
    <xf numFmtId="0" fontId="8" fillId="15" borderId="25" xfId="0" applyNumberFormat="1" applyFont="1" applyFill="1" applyBorder="1" applyAlignment="1">
      <alignment horizontal="center"/>
    </xf>
    <xf numFmtId="0" fontId="15" fillId="19" borderId="26" xfId="0" applyNumberFormat="1" applyFont="1" applyFill="1" applyBorder="1" applyAlignment="1">
      <alignment horizontal="center"/>
    </xf>
    <xf numFmtId="0" fontId="4" fillId="19" borderId="88" xfId="0" applyNumberFormat="1" applyFont="1" applyFill="1" applyBorder="1" applyAlignment="1">
      <alignment horizontal="center"/>
    </xf>
    <xf numFmtId="0" fontId="15" fillId="5" borderId="88" xfId="0" applyNumberFormat="1" applyFont="1" applyFill="1" applyBorder="1" applyAlignment="1">
      <alignment horizontal="center" wrapText="1"/>
    </xf>
    <xf numFmtId="0" fontId="15" fillId="0" borderId="88" xfId="0" applyNumberFormat="1" applyFont="1" applyFill="1" applyBorder="1" applyAlignment="1">
      <alignment horizontal="center"/>
    </xf>
    <xf numFmtId="0" fontId="15" fillId="5" borderId="89" xfId="0" applyNumberFormat="1" applyFont="1" applyFill="1" applyBorder="1" applyAlignment="1">
      <alignment horizontal="center" wrapText="1"/>
    </xf>
    <xf numFmtId="0" fontId="2" fillId="0" borderId="25" xfId="0" applyNumberFormat="1" applyFont="1" applyBorder="1"/>
    <xf numFmtId="0" fontId="14" fillId="5" borderId="129" xfId="0" applyNumberFormat="1" applyFont="1" applyFill="1" applyBorder="1" applyAlignment="1">
      <alignment horizontal="center" wrapText="1"/>
    </xf>
    <xf numFmtId="0" fontId="4" fillId="5" borderId="129" xfId="0" applyNumberFormat="1" applyFont="1" applyFill="1" applyBorder="1" applyAlignment="1">
      <alignment horizontal="center" wrapText="1"/>
    </xf>
    <xf numFmtId="0" fontId="15" fillId="5" borderId="90" xfId="0" applyNumberFormat="1" applyFont="1" applyFill="1" applyBorder="1" applyAlignment="1">
      <alignment horizontal="center" wrapText="1"/>
    </xf>
    <xf numFmtId="0" fontId="15" fillId="0" borderId="90" xfId="0" applyNumberFormat="1" applyFont="1" applyFill="1" applyBorder="1" applyAlignment="1">
      <alignment horizontal="center"/>
    </xf>
    <xf numFmtId="0" fontId="14" fillId="5" borderId="54" xfId="0" applyNumberFormat="1" applyFont="1" applyFill="1" applyBorder="1" applyAlignment="1">
      <alignment horizontal="center"/>
    </xf>
    <xf numFmtId="0" fontId="15" fillId="8" borderId="57" xfId="0" applyNumberFormat="1" applyFont="1" applyFill="1" applyBorder="1" applyAlignment="1">
      <alignment horizontal="center"/>
    </xf>
    <xf numFmtId="0" fontId="15" fillId="8" borderId="54" xfId="0" applyNumberFormat="1" applyFont="1" applyFill="1" applyBorder="1" applyAlignment="1">
      <alignment horizontal="center"/>
    </xf>
    <xf numFmtId="0" fontId="15" fillId="19" borderId="88" xfId="0" applyNumberFormat="1" applyFont="1" applyFill="1" applyBorder="1" applyAlignment="1">
      <alignment horizontal="center"/>
    </xf>
    <xf numFmtId="0" fontId="18" fillId="14" borderId="90" xfId="0" applyNumberFormat="1" applyFont="1" applyFill="1" applyBorder="1" applyAlignment="1">
      <alignment horizontal="center"/>
    </xf>
    <xf numFmtId="0" fontId="18" fillId="14" borderId="88" xfId="0" applyNumberFormat="1" applyFont="1" applyFill="1" applyBorder="1" applyAlignment="1">
      <alignment horizontal="center"/>
    </xf>
    <xf numFmtId="0" fontId="2" fillId="0" borderId="88" xfId="0" applyNumberFormat="1" applyFont="1" applyFill="1" applyBorder="1" applyAlignment="1"/>
    <xf numFmtId="49" fontId="8" fillId="8" borderId="38" xfId="0" applyNumberFormat="1" applyFont="1" applyFill="1" applyBorder="1" applyAlignment="1">
      <alignment wrapText="1"/>
    </xf>
    <xf numFmtId="0" fontId="2" fillId="15" borderId="89" xfId="0" applyNumberFormat="1" applyFont="1" applyFill="1" applyBorder="1" applyAlignment="1"/>
    <xf numFmtId="0" fontId="2" fillId="0" borderId="89" xfId="0" applyNumberFormat="1" applyFont="1" applyFill="1" applyBorder="1" applyAlignment="1"/>
    <xf numFmtId="49" fontId="14" fillId="12" borderId="25" xfId="0" applyNumberFormat="1" applyFont="1" applyFill="1" applyBorder="1" applyAlignment="1">
      <alignment horizontal="center" wrapText="1"/>
    </xf>
    <xf numFmtId="0" fontId="4" fillId="19" borderId="89" xfId="0" applyNumberFormat="1" applyFont="1" applyFill="1" applyBorder="1" applyAlignment="1">
      <alignment horizontal="center"/>
    </xf>
    <xf numFmtId="0" fontId="15" fillId="15" borderId="25" xfId="0" applyNumberFormat="1" applyFont="1" applyFill="1" applyBorder="1" applyAlignment="1">
      <alignment horizontal="center"/>
    </xf>
    <xf numFmtId="0" fontId="15" fillId="15" borderId="26" xfId="0" applyNumberFormat="1" applyFont="1" applyFill="1" applyBorder="1" applyAlignment="1">
      <alignment horizontal="center"/>
    </xf>
    <xf numFmtId="0" fontId="15" fillId="15" borderId="62" xfId="0" applyNumberFormat="1" applyFont="1" applyFill="1" applyBorder="1" applyAlignment="1">
      <alignment horizontal="center"/>
    </xf>
    <xf numFmtId="0" fontId="2" fillId="0" borderId="89" xfId="0" applyNumberFormat="1" applyFont="1" applyBorder="1"/>
    <xf numFmtId="0" fontId="15" fillId="12" borderId="26" xfId="0" applyNumberFormat="1" applyFont="1" applyFill="1" applyBorder="1" applyAlignment="1">
      <alignment horizontal="center"/>
    </xf>
    <xf numFmtId="0" fontId="15" fillId="12" borderId="62" xfId="0" applyNumberFormat="1" applyFont="1" applyFill="1" applyBorder="1" applyAlignment="1">
      <alignment horizontal="center"/>
    </xf>
    <xf numFmtId="0" fontId="8" fillId="6" borderId="25" xfId="0" applyNumberFormat="1" applyFont="1" applyFill="1" applyBorder="1" applyAlignment="1">
      <alignment horizontal="center"/>
    </xf>
    <xf numFmtId="0" fontId="2" fillId="0" borderId="90" xfId="0" applyNumberFormat="1" applyFont="1" applyFill="1" applyBorder="1" applyAlignment="1"/>
    <xf numFmtId="0" fontId="4" fillId="19" borderId="90" xfId="0" applyNumberFormat="1" applyFont="1" applyFill="1" applyBorder="1" applyAlignment="1">
      <alignment horizontal="center"/>
    </xf>
    <xf numFmtId="49" fontId="14" fillId="5" borderId="135" xfId="0" applyNumberFormat="1" applyFont="1" applyFill="1" applyBorder="1" applyAlignment="1">
      <alignment wrapText="1"/>
    </xf>
    <xf numFmtId="0" fontId="8" fillId="0" borderId="67" xfId="0" applyNumberFormat="1" applyFont="1" applyBorder="1" applyAlignment="1">
      <alignment wrapText="1"/>
    </xf>
    <xf numFmtId="0" fontId="14" fillId="12" borderId="25" xfId="0" applyNumberFormat="1" applyFont="1" applyFill="1" applyBorder="1" applyAlignment="1">
      <alignment horizontal="center" wrapText="1"/>
    </xf>
    <xf numFmtId="0" fontId="14" fillId="13" borderId="26" xfId="0" applyNumberFormat="1" applyFont="1" applyFill="1" applyBorder="1" applyAlignment="1">
      <alignment horizontal="center" wrapText="1"/>
    </xf>
    <xf numFmtId="0" fontId="14" fillId="14" borderId="26" xfId="0" applyNumberFormat="1" applyFont="1" applyFill="1" applyBorder="1" applyAlignment="1">
      <alignment horizontal="center" wrapText="1"/>
    </xf>
    <xf numFmtId="0" fontId="19" fillId="15" borderId="89" xfId="0" applyFont="1" applyFill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4" fillId="12" borderId="89" xfId="0" applyNumberFormat="1" applyFont="1" applyFill="1" applyBorder="1" applyAlignment="1">
      <alignment horizontal="center"/>
    </xf>
    <xf numFmtId="0" fontId="14" fillId="0" borderId="89" xfId="0" applyNumberFormat="1" applyFont="1" applyBorder="1" applyAlignment="1">
      <alignment horizontal="center"/>
    </xf>
    <xf numFmtId="0" fontId="14" fillId="13" borderId="89" xfId="0" applyNumberFormat="1" applyFont="1" applyFill="1" applyBorder="1" applyAlignment="1">
      <alignment horizontal="center"/>
    </xf>
    <xf numFmtId="0" fontId="14" fillId="14" borderId="89" xfId="0" applyNumberFormat="1" applyFont="1" applyFill="1" applyBorder="1" applyAlignment="1">
      <alignment horizontal="center"/>
    </xf>
    <xf numFmtId="0" fontId="15" fillId="3" borderId="26" xfId="0" applyNumberFormat="1" applyFont="1" applyFill="1" applyBorder="1"/>
    <xf numFmtId="0" fontId="15" fillId="15" borderId="26" xfId="0" applyNumberFormat="1" applyFont="1" applyFill="1" applyBorder="1"/>
    <xf numFmtId="0" fontId="14" fillId="2" borderId="89" xfId="0" applyNumberFormat="1" applyFont="1" applyFill="1" applyBorder="1" applyAlignment="1">
      <alignment horizontal="center"/>
    </xf>
    <xf numFmtId="0" fontId="14" fillId="6" borderId="89" xfId="0" applyNumberFormat="1" applyFont="1" applyFill="1" applyBorder="1" applyAlignment="1">
      <alignment horizontal="center"/>
    </xf>
    <xf numFmtId="0" fontId="14" fillId="8" borderId="89" xfId="0" applyNumberFormat="1" applyFont="1" applyFill="1" applyBorder="1" applyAlignment="1">
      <alignment horizontal="center"/>
    </xf>
    <xf numFmtId="0" fontId="18" fillId="14" borderId="89" xfId="0" applyNumberFormat="1" applyFont="1" applyFill="1" applyBorder="1" applyAlignment="1">
      <alignment horizontal="center"/>
    </xf>
    <xf numFmtId="0" fontId="18" fillId="3" borderId="89" xfId="0" applyNumberFormat="1" applyFont="1" applyFill="1" applyBorder="1" applyAlignment="1">
      <alignment horizontal="center"/>
    </xf>
    <xf numFmtId="0" fontId="14" fillId="12" borderId="78" xfId="0" applyNumberFormat="1" applyFont="1" applyFill="1" applyBorder="1" applyAlignment="1">
      <alignment horizontal="center" wrapText="1"/>
    </xf>
    <xf numFmtId="0" fontId="14" fillId="0" borderId="61" xfId="0" applyNumberFormat="1" applyFont="1" applyBorder="1" applyAlignment="1">
      <alignment horizontal="center" wrapText="1"/>
    </xf>
    <xf numFmtId="0" fontId="14" fillId="13" borderId="61" xfId="0" applyNumberFormat="1" applyFont="1" applyFill="1" applyBorder="1" applyAlignment="1">
      <alignment horizontal="center" wrapText="1"/>
    </xf>
    <xf numFmtId="0" fontId="14" fillId="14" borderId="61" xfId="0" applyNumberFormat="1" applyFont="1" applyFill="1" applyBorder="1" applyAlignment="1">
      <alignment horizontal="center" wrapText="1"/>
    </xf>
    <xf numFmtId="0" fontId="14" fillId="0" borderId="65" xfId="0" applyNumberFormat="1" applyFont="1" applyBorder="1" applyAlignment="1">
      <alignment horizontal="center" wrapText="1"/>
    </xf>
    <xf numFmtId="0" fontId="15" fillId="5" borderId="65" xfId="0" applyNumberFormat="1" applyFont="1" applyFill="1" applyBorder="1" applyAlignment="1">
      <alignment horizontal="center" wrapText="1"/>
    </xf>
    <xf numFmtId="0" fontId="2" fillId="15" borderId="78" xfId="0" applyNumberFormat="1" applyFont="1" applyFill="1" applyBorder="1" applyAlignment="1">
      <alignment horizontal="center"/>
    </xf>
    <xf numFmtId="0" fontId="2" fillId="15" borderId="61" xfId="0" applyNumberFormat="1" applyFont="1" applyFill="1" applyBorder="1" applyAlignment="1">
      <alignment horizontal="center"/>
    </xf>
    <xf numFmtId="0" fontId="9" fillId="0" borderId="61" xfId="0" applyNumberFormat="1" applyFont="1" applyBorder="1" applyAlignment="1">
      <alignment horizontal="center"/>
    </xf>
    <xf numFmtId="0" fontId="2" fillId="2" borderId="61" xfId="0" applyNumberFormat="1" applyFont="1" applyFill="1" applyBorder="1" applyAlignment="1">
      <alignment horizontal="center"/>
    </xf>
    <xf numFmtId="0" fontId="2" fillId="6" borderId="61" xfId="0" applyNumberFormat="1" applyFont="1" applyFill="1" applyBorder="1" applyAlignment="1">
      <alignment horizontal="center"/>
    </xf>
    <xf numFmtId="0" fontId="4" fillId="5" borderId="144" xfId="0" applyNumberFormat="1" applyFont="1" applyFill="1" applyBorder="1" applyAlignment="1">
      <alignment wrapText="1"/>
    </xf>
    <xf numFmtId="0" fontId="4" fillId="5" borderId="145" xfId="0" applyNumberFormat="1" applyFont="1" applyFill="1" applyBorder="1" applyAlignment="1">
      <alignment horizontal="center" wrapText="1"/>
    </xf>
    <xf numFmtId="0" fontId="4" fillId="5" borderId="147" xfId="0" applyNumberFormat="1" applyFont="1" applyFill="1" applyBorder="1" applyAlignment="1">
      <alignment horizontal="center"/>
    </xf>
    <xf numFmtId="0" fontId="4" fillId="5" borderId="148" xfId="0" applyNumberFormat="1" applyFont="1" applyFill="1" applyBorder="1" applyAlignment="1">
      <alignment horizontal="center"/>
    </xf>
    <xf numFmtId="0" fontId="4" fillId="5" borderId="150" xfId="0" applyNumberFormat="1" applyFont="1" applyFill="1" applyBorder="1" applyAlignment="1">
      <alignment horizontal="center"/>
    </xf>
    <xf numFmtId="0" fontId="15" fillId="17" borderId="61" xfId="0" applyNumberFormat="1" applyFont="1" applyFill="1" applyBorder="1" applyAlignment="1">
      <alignment horizontal="center"/>
    </xf>
    <xf numFmtId="0" fontId="15" fillId="3" borderId="61" xfId="0" applyNumberFormat="1" applyFont="1" applyFill="1" applyBorder="1" applyAlignment="1">
      <alignment horizontal="center"/>
    </xf>
    <xf numFmtId="0" fontId="15" fillId="3" borderId="61" xfId="0" applyNumberFormat="1" applyFont="1" applyFill="1" applyBorder="1"/>
    <xf numFmtId="0" fontId="15" fillId="19" borderId="61" xfId="0" applyNumberFormat="1" applyFont="1" applyFill="1" applyBorder="1" applyAlignment="1">
      <alignment horizontal="center"/>
    </xf>
    <xf numFmtId="0" fontId="15" fillId="15" borderId="61" xfId="0" applyNumberFormat="1" applyFont="1" applyFill="1" applyBorder="1"/>
    <xf numFmtId="0" fontId="14" fillId="16" borderId="130" xfId="0" applyNumberFormat="1" applyFont="1" applyFill="1" applyBorder="1" applyAlignment="1">
      <alignment horizontal="center"/>
    </xf>
    <xf numFmtId="0" fontId="14" fillId="5" borderId="148" xfId="0" applyNumberFormat="1" applyFont="1" applyFill="1" applyBorder="1" applyAlignment="1">
      <alignment horizontal="center"/>
    </xf>
    <xf numFmtId="0" fontId="14" fillId="5" borderId="150" xfId="0" applyNumberFormat="1" applyFont="1" applyFill="1" applyBorder="1" applyAlignment="1">
      <alignment horizontal="center"/>
    </xf>
    <xf numFmtId="0" fontId="15" fillId="0" borderId="77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2" fillId="16" borderId="88" xfId="0" applyNumberFormat="1" applyFont="1" applyFill="1" applyBorder="1" applyAlignment="1"/>
    <xf numFmtId="49" fontId="14" fillId="16" borderId="57" xfId="0" applyNumberFormat="1" applyFont="1" applyFill="1" applyBorder="1" applyAlignment="1">
      <alignment horizontal="center" wrapText="1"/>
    </xf>
    <xf numFmtId="49" fontId="14" fillId="16" borderId="27" xfId="0" applyNumberFormat="1" applyFont="1" applyFill="1" applyBorder="1" applyAlignment="1">
      <alignment horizontal="center" wrapText="1"/>
    </xf>
    <xf numFmtId="0" fontId="14" fillId="16" borderId="27" xfId="0" applyNumberFormat="1" applyFont="1" applyFill="1" applyBorder="1" applyAlignment="1">
      <alignment horizontal="center" wrapText="1"/>
    </xf>
    <xf numFmtId="49" fontId="14" fillId="16" borderId="50" xfId="0" applyNumberFormat="1" applyFont="1" applyFill="1" applyBorder="1" applyAlignment="1">
      <alignment horizontal="center" wrapText="1"/>
    </xf>
    <xf numFmtId="49" fontId="14" fillId="16" borderId="47" xfId="0" applyNumberFormat="1" applyFont="1" applyFill="1" applyBorder="1" applyAlignment="1">
      <alignment horizontal="center" wrapText="1"/>
    </xf>
    <xf numFmtId="49" fontId="14" fillId="16" borderId="48" xfId="0" applyNumberFormat="1" applyFont="1" applyFill="1" applyBorder="1" applyAlignment="1">
      <alignment horizontal="center" wrapText="1"/>
    </xf>
    <xf numFmtId="49" fontId="14" fillId="16" borderId="68" xfId="0" applyNumberFormat="1" applyFont="1" applyFill="1" applyBorder="1" applyAlignment="1">
      <alignment horizontal="center" wrapText="1"/>
    </xf>
    <xf numFmtId="49" fontId="14" fillId="16" borderId="70" xfId="0" applyNumberFormat="1" applyFont="1" applyFill="1" applyBorder="1" applyAlignment="1">
      <alignment horizontal="center" wrapText="1"/>
    </xf>
    <xf numFmtId="49" fontId="14" fillId="16" borderId="69" xfId="0" applyNumberFormat="1" applyFont="1" applyFill="1" applyBorder="1" applyAlignment="1">
      <alignment horizontal="center" wrapText="1"/>
    </xf>
    <xf numFmtId="49" fontId="14" fillId="16" borderId="88" xfId="0" applyNumberFormat="1" applyFont="1" applyFill="1" applyBorder="1" applyAlignment="1">
      <alignment horizontal="center" wrapText="1"/>
    </xf>
    <xf numFmtId="49" fontId="14" fillId="16" borderId="71" xfId="0" applyNumberFormat="1" applyFont="1" applyFill="1" applyBorder="1" applyAlignment="1">
      <alignment horizontal="center" wrapText="1"/>
    </xf>
    <xf numFmtId="49" fontId="14" fillId="16" borderId="137" xfId="0" applyNumberFormat="1" applyFont="1" applyFill="1" applyBorder="1" applyAlignment="1">
      <alignment horizontal="center" wrapText="1"/>
    </xf>
    <xf numFmtId="49" fontId="14" fillId="16" borderId="139" xfId="0" applyNumberFormat="1" applyFont="1" applyFill="1" applyBorder="1" applyAlignment="1">
      <alignment horizontal="center" wrapText="1"/>
    </xf>
    <xf numFmtId="49" fontId="14" fillId="16" borderId="136" xfId="0" applyNumberFormat="1" applyFont="1" applyFill="1" applyBorder="1" applyAlignment="1">
      <alignment horizontal="center" wrapText="1"/>
    </xf>
    <xf numFmtId="49" fontId="14" fillId="16" borderId="140" xfId="0" applyNumberFormat="1" applyFont="1" applyFill="1" applyBorder="1" applyAlignment="1">
      <alignment horizontal="center" wrapText="1"/>
    </xf>
    <xf numFmtId="49" fontId="14" fillId="16" borderId="141" xfId="0" applyNumberFormat="1" applyFont="1" applyFill="1" applyBorder="1" applyAlignment="1">
      <alignment horizontal="center" wrapText="1"/>
    </xf>
    <xf numFmtId="49" fontId="14" fillId="16" borderId="142" xfId="0" applyNumberFormat="1" applyFont="1" applyFill="1" applyBorder="1" applyAlignment="1">
      <alignment horizontal="center" wrapText="1"/>
    </xf>
    <xf numFmtId="0" fontId="2" fillId="16" borderId="130" xfId="0" applyNumberFormat="1" applyFont="1" applyFill="1" applyBorder="1" applyAlignment="1"/>
    <xf numFmtId="49" fontId="14" fillId="16" borderId="147" xfId="0" applyNumberFormat="1" applyFont="1" applyFill="1" applyBorder="1" applyAlignment="1">
      <alignment horizontal="center" wrapText="1"/>
    </xf>
    <xf numFmtId="49" fontId="14" fillId="16" borderId="148" xfId="0" applyNumberFormat="1" applyFont="1" applyFill="1" applyBorder="1" applyAlignment="1">
      <alignment horizontal="center" wrapText="1"/>
    </xf>
    <xf numFmtId="49" fontId="14" fillId="16" borderId="145" xfId="0" applyNumberFormat="1" applyFont="1" applyFill="1" applyBorder="1" applyAlignment="1">
      <alignment horizontal="center" wrapText="1"/>
    </xf>
    <xf numFmtId="0" fontId="14" fillId="16" borderId="147" xfId="0" applyNumberFormat="1" applyFont="1" applyFill="1" applyBorder="1" applyAlignment="1">
      <alignment horizontal="center" wrapText="1"/>
    </xf>
    <xf numFmtId="0" fontId="14" fillId="16" borderId="148" xfId="0" applyNumberFormat="1" applyFont="1" applyFill="1" applyBorder="1" applyAlignment="1">
      <alignment horizontal="center" wrapText="1"/>
    </xf>
    <xf numFmtId="49" fontId="14" fillId="12" borderId="57" xfId="0" applyNumberFormat="1" applyFont="1" applyFill="1" applyBorder="1" applyAlignment="1">
      <alignment horizontal="center" wrapText="1"/>
    </xf>
    <xf numFmtId="49" fontId="14" fillId="12" borderId="78" xfId="0" applyNumberFormat="1" applyFont="1" applyFill="1" applyBorder="1" applyAlignment="1">
      <alignment horizontal="center" wrapText="1"/>
    </xf>
    <xf numFmtId="0" fontId="4" fillId="0" borderId="27" xfId="0" applyNumberFormat="1" applyFont="1" applyBorder="1" applyAlignment="1">
      <alignment horizontal="center"/>
    </xf>
    <xf numFmtId="0" fontId="4" fillId="0" borderId="57" xfId="0" applyNumberFormat="1" applyFont="1" applyBorder="1" applyAlignment="1">
      <alignment horizontal="center"/>
    </xf>
    <xf numFmtId="0" fontId="4" fillId="8" borderId="27" xfId="0" applyNumberFormat="1" applyFont="1" applyFill="1" applyBorder="1" applyAlignment="1">
      <alignment horizontal="center"/>
    </xf>
    <xf numFmtId="0" fontId="4" fillId="8" borderId="54" xfId="0" applyNumberFormat="1" applyFont="1" applyFill="1" applyBorder="1" applyAlignment="1">
      <alignment horizontal="center"/>
    </xf>
    <xf numFmtId="0" fontId="15" fillId="17" borderId="73" xfId="0" applyNumberFormat="1" applyFont="1" applyFill="1" applyBorder="1" applyAlignment="1">
      <alignment horizontal="center"/>
    </xf>
    <xf numFmtId="0" fontId="15" fillId="3" borderId="89" xfId="0" applyNumberFormat="1" applyFont="1" applyFill="1" applyBorder="1"/>
    <xf numFmtId="0" fontId="15" fillId="19" borderId="89" xfId="0" applyNumberFormat="1" applyFont="1" applyFill="1" applyBorder="1" applyAlignment="1">
      <alignment horizontal="center"/>
    </xf>
    <xf numFmtId="0" fontId="15" fillId="15" borderId="89" xfId="0" applyNumberFormat="1" applyFont="1" applyFill="1" applyBorder="1"/>
    <xf numFmtId="0" fontId="4" fillId="5" borderId="153" xfId="0" applyNumberFormat="1" applyFont="1" applyFill="1" applyBorder="1" applyAlignment="1">
      <alignment horizontal="center" wrapText="1"/>
    </xf>
    <xf numFmtId="0" fontId="20" fillId="0" borderId="88" xfId="0" applyFont="1" applyBorder="1"/>
    <xf numFmtId="0" fontId="20" fillId="0" borderId="89" xfId="0" applyFont="1" applyBorder="1"/>
    <xf numFmtId="0" fontId="15" fillId="0" borderId="89" xfId="0" applyFont="1" applyBorder="1"/>
    <xf numFmtId="0" fontId="14" fillId="16" borderId="150" xfId="0" applyNumberFormat="1" applyFont="1" applyFill="1" applyBorder="1" applyAlignment="1">
      <alignment horizontal="center" wrapText="1"/>
    </xf>
    <xf numFmtId="0" fontId="4" fillId="6" borderId="57" xfId="0" applyNumberFormat="1" applyFont="1" applyFill="1" applyBorder="1" applyAlignment="1">
      <alignment horizontal="center"/>
    </xf>
    <xf numFmtId="49" fontId="21" fillId="8" borderId="34" xfId="0" applyNumberFormat="1" applyFont="1" applyFill="1" applyBorder="1" applyAlignment="1">
      <alignment wrapText="1"/>
    </xf>
    <xf numFmtId="0" fontId="7" fillId="12" borderId="80" xfId="0" applyNumberFormat="1" applyFont="1" applyFill="1" applyBorder="1"/>
    <xf numFmtId="49" fontId="14" fillId="13" borderId="57" xfId="0" applyNumberFormat="1" applyFont="1" applyFill="1" applyBorder="1" applyAlignment="1">
      <alignment vertical="center" wrapText="1"/>
    </xf>
    <xf numFmtId="49" fontId="14" fillId="0" borderId="73" xfId="0" applyNumberFormat="1" applyFont="1" applyBorder="1" applyAlignment="1">
      <alignment horizontal="center" wrapText="1"/>
    </xf>
    <xf numFmtId="0" fontId="15" fillId="2" borderId="54" xfId="0" applyNumberFormat="1" applyFont="1" applyFill="1" applyBorder="1" applyAlignment="1">
      <alignment horizontal="center"/>
    </xf>
    <xf numFmtId="0" fontId="4" fillId="0" borderId="62" xfId="0" applyNumberFormat="1" applyFont="1" applyBorder="1" applyAlignment="1">
      <alignment horizontal="center"/>
    </xf>
    <xf numFmtId="0" fontId="4" fillId="0" borderId="88" xfId="0" applyNumberFormat="1" applyFont="1" applyBorder="1" applyAlignment="1">
      <alignment horizontal="center"/>
    </xf>
    <xf numFmtId="0" fontId="15" fillId="15" borderId="54" xfId="0" applyNumberFormat="1" applyFont="1" applyFill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49" fontId="14" fillId="0" borderId="77" xfId="0" applyNumberFormat="1" applyFont="1" applyBorder="1" applyAlignment="1">
      <alignment horizontal="center" wrapText="1"/>
    </xf>
    <xf numFmtId="0" fontId="22" fillId="0" borderId="109" xfId="0" applyFont="1" applyBorder="1" applyAlignment="1">
      <alignment wrapText="1"/>
    </xf>
    <xf numFmtId="0" fontId="2" fillId="0" borderId="90" xfId="0" applyNumberFormat="1" applyFont="1" applyFill="1" applyBorder="1"/>
    <xf numFmtId="0" fontId="2" fillId="0" borderId="78" xfId="0" applyNumberFormat="1" applyFont="1" applyFill="1" applyBorder="1"/>
    <xf numFmtId="0" fontId="2" fillId="0" borderId="157" xfId="0" applyNumberFormat="1" applyFont="1" applyBorder="1"/>
    <xf numFmtId="0" fontId="8" fillId="0" borderId="88" xfId="0" applyNumberFormat="1" applyFont="1" applyBorder="1" applyAlignment="1">
      <alignment horizontal="center"/>
    </xf>
    <xf numFmtId="0" fontId="24" fillId="0" borderId="109" xfId="0" applyFont="1" applyBorder="1" applyAlignment="1">
      <alignment wrapText="1"/>
    </xf>
    <xf numFmtId="49" fontId="21" fillId="8" borderId="27" xfId="0" applyNumberFormat="1" applyFont="1" applyFill="1" applyBorder="1" applyAlignment="1">
      <alignment wrapText="1"/>
    </xf>
    <xf numFmtId="0" fontId="7" fillId="14" borderId="78" xfId="0" applyNumberFormat="1" applyFont="1" applyFill="1" applyBorder="1"/>
    <xf numFmtId="49" fontId="14" fillId="16" borderId="73" xfId="0" applyNumberFormat="1" applyFont="1" applyFill="1" applyBorder="1" applyAlignment="1">
      <alignment horizontal="center" wrapText="1"/>
    </xf>
    <xf numFmtId="49" fontId="14" fillId="0" borderId="88" xfId="0" applyNumberFormat="1" applyFont="1" applyBorder="1" applyAlignment="1">
      <alignment horizontal="center" wrapText="1"/>
    </xf>
    <xf numFmtId="0" fontId="8" fillId="0" borderId="91" xfId="0" applyNumberFormat="1" applyFont="1" applyBorder="1" applyAlignment="1">
      <alignment horizontal="center"/>
    </xf>
    <xf numFmtId="0" fontId="8" fillId="6" borderId="164" xfId="0" applyNumberFormat="1" applyFont="1" applyFill="1" applyBorder="1" applyAlignment="1">
      <alignment horizontal="center"/>
    </xf>
    <xf numFmtId="0" fontId="8" fillId="6" borderId="90" xfId="0" applyNumberFormat="1" applyFont="1" applyFill="1" applyBorder="1" applyAlignment="1">
      <alignment horizontal="center"/>
    </xf>
    <xf numFmtId="0" fontId="8" fillId="13" borderId="88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13" borderId="65" xfId="0" applyNumberFormat="1" applyFont="1" applyFill="1" applyBorder="1"/>
    <xf numFmtId="0" fontId="8" fillId="2" borderId="77" xfId="0" applyNumberFormat="1" applyFont="1" applyFill="1" applyBorder="1" applyAlignment="1">
      <alignment horizontal="center"/>
    </xf>
    <xf numFmtId="0" fontId="8" fillId="2" borderId="152" xfId="0" applyNumberFormat="1" applyFont="1" applyFill="1" applyBorder="1" applyAlignment="1">
      <alignment horizontal="center"/>
    </xf>
    <xf numFmtId="0" fontId="2" fillId="0" borderId="152" xfId="0" applyNumberFormat="1" applyFont="1" applyFill="1" applyBorder="1"/>
    <xf numFmtId="0" fontId="8" fillId="15" borderId="77" xfId="0" applyNumberFormat="1" applyFont="1" applyFill="1" applyBorder="1" applyAlignment="1">
      <alignment horizontal="center"/>
    </xf>
    <xf numFmtId="0" fontId="8" fillId="15" borderId="89" xfId="0" applyNumberFormat="1" applyFont="1" applyFill="1" applyBorder="1" applyAlignment="1">
      <alignment horizontal="center"/>
    </xf>
    <xf numFmtId="0" fontId="8" fillId="15" borderId="50" xfId="0" applyNumberFormat="1" applyFont="1" applyFill="1" applyBorder="1" applyAlignment="1">
      <alignment horizontal="center"/>
    </xf>
    <xf numFmtId="0" fontId="2" fillId="0" borderId="122" xfId="0" applyNumberFormat="1" applyFont="1" applyBorder="1"/>
    <xf numFmtId="0" fontId="2" fillId="14" borderId="89" xfId="0" applyNumberFormat="1" applyFont="1" applyFill="1" applyBorder="1"/>
    <xf numFmtId="0" fontId="15" fillId="5" borderId="77" xfId="0" applyNumberFormat="1" applyFont="1" applyFill="1" applyBorder="1" applyAlignment="1">
      <alignment horizontal="center" wrapText="1"/>
    </xf>
    <xf numFmtId="0" fontId="15" fillId="5" borderId="152" xfId="0" applyNumberFormat="1" applyFont="1" applyFill="1" applyBorder="1" applyAlignment="1">
      <alignment horizontal="center" wrapText="1"/>
    </xf>
    <xf numFmtId="0" fontId="15" fillId="0" borderId="152" xfId="0" applyNumberFormat="1" applyFont="1" applyFill="1" applyBorder="1" applyAlignment="1">
      <alignment horizontal="center"/>
    </xf>
    <xf numFmtId="0" fontId="2" fillId="14" borderId="151" xfId="0" applyNumberFormat="1" applyFont="1" applyFill="1" applyBorder="1"/>
    <xf numFmtId="49" fontId="14" fillId="13" borderId="73" xfId="0" applyNumberFormat="1" applyFont="1" applyFill="1" applyBorder="1" applyAlignment="1">
      <alignment horizontal="center" wrapText="1"/>
    </xf>
    <xf numFmtId="0" fontId="4" fillId="15" borderId="73" xfId="0" applyNumberFormat="1" applyFont="1" applyFill="1" applyBorder="1" applyAlignment="1">
      <alignment horizontal="center"/>
    </xf>
    <xf numFmtId="0" fontId="4" fillId="8" borderId="73" xfId="0" applyNumberFormat="1" applyFont="1" applyFill="1" applyBorder="1" applyAlignment="1">
      <alignment horizontal="center"/>
    </xf>
    <xf numFmtId="0" fontId="4" fillId="2" borderId="73" xfId="0" applyNumberFormat="1" applyFont="1" applyFill="1" applyBorder="1" applyAlignment="1">
      <alignment horizontal="center"/>
    </xf>
    <xf numFmtId="0" fontId="4" fillId="6" borderId="73" xfId="0" applyNumberFormat="1" applyFont="1" applyFill="1" applyBorder="1" applyAlignment="1">
      <alignment horizontal="center"/>
    </xf>
    <xf numFmtId="49" fontId="14" fillId="12" borderId="88" xfId="0" applyNumberFormat="1" applyFont="1" applyFill="1" applyBorder="1" applyAlignment="1">
      <alignment horizontal="center" wrapText="1"/>
    </xf>
    <xf numFmtId="0" fontId="7" fillId="0" borderId="88" xfId="0" applyNumberFormat="1" applyFont="1" applyBorder="1"/>
    <xf numFmtId="49" fontId="14" fillId="13" borderId="88" xfId="0" applyNumberFormat="1" applyFont="1" applyFill="1" applyBorder="1" applyAlignment="1">
      <alignment horizontal="center" vertical="center" wrapText="1"/>
    </xf>
    <xf numFmtId="49" fontId="14" fillId="0" borderId="88" xfId="0" applyNumberFormat="1" applyFont="1" applyFill="1" applyBorder="1" applyAlignment="1">
      <alignment horizontal="center" vertical="center" wrapText="1"/>
    </xf>
    <xf numFmtId="49" fontId="14" fillId="12" borderId="80" xfId="0" applyNumberFormat="1" applyFont="1" applyFill="1" applyBorder="1" applyAlignment="1">
      <alignment horizontal="center" wrapText="1"/>
    </xf>
    <xf numFmtId="49" fontId="14" fillId="12" borderId="85" xfId="0" applyNumberFormat="1" applyFont="1" applyFill="1" applyBorder="1" applyAlignment="1">
      <alignment horizontal="center" wrapText="1"/>
    </xf>
    <xf numFmtId="49" fontId="14" fillId="0" borderId="62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49" fontId="15" fillId="0" borderId="50" xfId="0" applyNumberFormat="1" applyFont="1" applyBorder="1" applyAlignment="1">
      <alignment wrapText="1"/>
    </xf>
    <xf numFmtId="0" fontId="8" fillId="6" borderId="62" xfId="0" applyNumberFormat="1" applyFont="1" applyFill="1" applyBorder="1" applyAlignment="1">
      <alignment horizontal="center"/>
    </xf>
    <xf numFmtId="0" fontId="4" fillId="8" borderId="57" xfId="0" applyNumberFormat="1" applyFont="1" applyFill="1" applyBorder="1" applyAlignment="1">
      <alignment horizontal="left" wrapText="1"/>
    </xf>
    <xf numFmtId="0" fontId="4" fillId="8" borderId="61" xfId="0" applyNumberFormat="1" applyFont="1" applyFill="1" applyBorder="1" applyAlignment="1">
      <alignment horizontal="left" wrapText="1"/>
    </xf>
    <xf numFmtId="0" fontId="4" fillId="8" borderId="88" xfId="0" applyNumberFormat="1" applyFont="1" applyFill="1" applyBorder="1" applyAlignment="1">
      <alignment horizontal="center" wrapText="1"/>
    </xf>
    <xf numFmtId="0" fontId="8" fillId="8" borderId="88" xfId="0" applyNumberFormat="1" applyFont="1" applyFill="1" applyBorder="1" applyAlignment="1">
      <alignment horizontal="left"/>
    </xf>
    <xf numFmtId="0" fontId="8" fillId="8" borderId="88" xfId="0" applyNumberFormat="1" applyFont="1" applyFill="1" applyBorder="1" applyAlignment="1">
      <alignment horizontal="left" wrapText="1"/>
    </xf>
    <xf numFmtId="0" fontId="4" fillId="8" borderId="88" xfId="0" applyNumberFormat="1" applyFont="1" applyFill="1" applyBorder="1" applyAlignment="1">
      <alignment horizontal="left" wrapText="1"/>
    </xf>
    <xf numFmtId="0" fontId="7" fillId="0" borderId="57" xfId="0" applyNumberFormat="1" applyFont="1" applyBorder="1" applyAlignment="1">
      <alignment horizontal="left"/>
    </xf>
    <xf numFmtId="49" fontId="14" fillId="13" borderId="26" xfId="0" applyNumberFormat="1" applyFont="1" applyFill="1" applyBorder="1" applyAlignment="1">
      <alignment horizontal="left" wrapText="1"/>
    </xf>
    <xf numFmtId="0" fontId="2" fillId="15" borderId="152" xfId="0" applyNumberFormat="1" applyFont="1" applyFill="1" applyBorder="1" applyAlignment="1"/>
    <xf numFmtId="0" fontId="2" fillId="0" borderId="152" xfId="0" applyNumberFormat="1" applyFont="1" applyFill="1" applyBorder="1" applyAlignment="1"/>
    <xf numFmtId="49" fontId="15" fillId="8" borderId="88" xfId="0" applyNumberFormat="1" applyFont="1" applyFill="1" applyBorder="1" applyAlignment="1">
      <alignment wrapText="1"/>
    </xf>
    <xf numFmtId="49" fontId="14" fillId="16" borderId="77" xfId="0" applyNumberFormat="1" applyFont="1" applyFill="1" applyBorder="1" applyAlignment="1">
      <alignment horizontal="center" wrapText="1"/>
    </xf>
    <xf numFmtId="0" fontId="14" fillId="5" borderId="168" xfId="0" applyNumberFormat="1" applyFont="1" applyFill="1" applyBorder="1" applyAlignment="1">
      <alignment horizontal="center" wrapText="1"/>
    </xf>
    <xf numFmtId="0" fontId="14" fillId="5" borderId="169" xfId="0" applyNumberFormat="1" applyFont="1" applyFill="1" applyBorder="1" applyAlignment="1">
      <alignment horizontal="center" wrapText="1"/>
    </xf>
    <xf numFmtId="49" fontId="14" fillId="13" borderId="88" xfId="0" applyNumberFormat="1" applyFont="1" applyFill="1" applyBorder="1" applyAlignment="1">
      <alignment horizontal="center" wrapText="1"/>
    </xf>
    <xf numFmtId="49" fontId="14" fillId="14" borderId="88" xfId="0" applyNumberFormat="1" applyFont="1" applyFill="1" applyBorder="1" applyAlignment="1">
      <alignment horizontal="center" wrapText="1"/>
    </xf>
    <xf numFmtId="0" fontId="15" fillId="15" borderId="88" xfId="0" applyNumberFormat="1" applyFont="1" applyFill="1" applyBorder="1" applyAlignment="1">
      <alignment horizontal="center"/>
    </xf>
    <xf numFmtId="0" fontId="15" fillId="12" borderId="88" xfId="0" applyNumberFormat="1" applyFont="1" applyFill="1" applyBorder="1" applyAlignment="1">
      <alignment horizontal="center"/>
    </xf>
    <xf numFmtId="0" fontId="8" fillId="8" borderId="88" xfId="0" applyNumberFormat="1" applyFont="1" applyFill="1" applyBorder="1" applyAlignment="1">
      <alignment horizontal="center"/>
    </xf>
    <xf numFmtId="0" fontId="2" fillId="7" borderId="88" xfId="0" applyNumberFormat="1" applyFont="1" applyFill="1" applyBorder="1"/>
    <xf numFmtId="0" fontId="14" fillId="5" borderId="65" xfId="0" applyNumberFormat="1" applyFont="1" applyFill="1" applyBorder="1" applyAlignment="1">
      <alignment horizontal="center" wrapText="1"/>
    </xf>
    <xf numFmtId="0" fontId="14" fillId="5" borderId="90" xfId="0" applyNumberFormat="1" applyFont="1" applyFill="1" applyBorder="1" applyAlignment="1">
      <alignment horizontal="center" wrapText="1"/>
    </xf>
    <xf numFmtId="0" fontId="14" fillId="5" borderId="88" xfId="0" applyNumberFormat="1" applyFont="1" applyFill="1" applyBorder="1" applyAlignment="1">
      <alignment horizontal="center" wrapText="1"/>
    </xf>
    <xf numFmtId="2" fontId="18" fillId="3" borderId="0" xfId="0" applyNumberFormat="1" applyFont="1" applyFill="1"/>
    <xf numFmtId="0" fontId="18" fillId="3" borderId="0" xfId="0" applyNumberFormat="1" applyFont="1" applyFill="1"/>
    <xf numFmtId="0" fontId="18" fillId="2" borderId="0" xfId="0" applyNumberFormat="1" applyFont="1" applyFill="1"/>
    <xf numFmtId="0" fontId="18" fillId="16" borderId="88" xfId="0" applyNumberFormat="1" applyFont="1" applyFill="1" applyBorder="1" applyAlignment="1"/>
    <xf numFmtId="49" fontId="14" fillId="16" borderId="65" xfId="0" applyNumberFormat="1" applyFont="1" applyFill="1" applyBorder="1" applyAlignment="1">
      <alignment horizontal="center" wrapText="1"/>
    </xf>
    <xf numFmtId="0" fontId="14" fillId="16" borderId="57" xfId="0" applyNumberFormat="1" applyFont="1" applyFill="1" applyBorder="1" applyAlignment="1">
      <alignment horizontal="center"/>
    </xf>
    <xf numFmtId="0" fontId="14" fillId="16" borderId="80" xfId="0" applyNumberFormat="1" applyFont="1" applyFill="1" applyBorder="1" applyAlignment="1">
      <alignment horizontal="center"/>
    </xf>
    <xf numFmtId="0" fontId="14" fillId="16" borderId="88" xfId="0" applyNumberFormat="1" applyFont="1" applyFill="1" applyBorder="1" applyAlignment="1">
      <alignment horizontal="center"/>
    </xf>
    <xf numFmtId="0" fontId="14" fillId="16" borderId="25" xfId="0" applyNumberFormat="1" applyFont="1" applyFill="1" applyBorder="1" applyAlignment="1">
      <alignment horizontal="center"/>
    </xf>
    <xf numFmtId="0" fontId="14" fillId="16" borderId="26" xfId="0" applyNumberFormat="1" applyFont="1" applyFill="1" applyBorder="1" applyAlignment="1">
      <alignment horizontal="center"/>
    </xf>
    <xf numFmtId="0" fontId="14" fillId="16" borderId="27" xfId="0" applyNumberFormat="1" applyFont="1" applyFill="1" applyBorder="1" applyAlignment="1">
      <alignment horizontal="center"/>
    </xf>
    <xf numFmtId="0" fontId="14" fillId="16" borderId="65" xfId="0" applyNumberFormat="1" applyFont="1" applyFill="1" applyBorder="1" applyAlignment="1">
      <alignment horizontal="center"/>
    </xf>
    <xf numFmtId="0" fontId="18" fillId="16" borderId="119" xfId="0" applyNumberFormat="1" applyFont="1" applyFill="1" applyBorder="1"/>
    <xf numFmtId="0" fontId="8" fillId="14" borderId="57" xfId="0" applyNumberFormat="1" applyFont="1" applyFill="1" applyBorder="1" applyAlignment="1">
      <alignment horizontal="center" wrapText="1"/>
    </xf>
    <xf numFmtId="0" fontId="14" fillId="10" borderId="54" xfId="0" applyNumberFormat="1" applyFont="1" applyFill="1" applyBorder="1" applyAlignment="1">
      <alignment horizontal="center" wrapText="1"/>
    </xf>
    <xf numFmtId="0" fontId="18" fillId="11" borderId="0" xfId="0" applyNumberFormat="1" applyFont="1" applyFill="1"/>
    <xf numFmtId="0" fontId="18" fillId="5" borderId="0" xfId="0" applyNumberFormat="1" applyFont="1" applyFill="1"/>
    <xf numFmtId="49" fontId="14" fillId="0" borderId="57" xfId="0" applyNumberFormat="1" applyFont="1" applyBorder="1" applyAlignment="1">
      <alignment horizontal="center" wrapText="1"/>
    </xf>
    <xf numFmtId="0" fontId="7" fillId="0" borderId="54" xfId="0" applyNumberFormat="1" applyFont="1" applyBorder="1"/>
    <xf numFmtId="49" fontId="14" fillId="13" borderId="62" xfId="0" applyNumberFormat="1" applyFont="1" applyFill="1" applyBorder="1" applyAlignment="1">
      <alignment horizontal="center" wrapText="1"/>
    </xf>
    <xf numFmtId="49" fontId="14" fillId="14" borderId="152" xfId="0" applyNumberFormat="1" applyFont="1" applyFill="1" applyBorder="1" applyAlignment="1">
      <alignment horizontal="center" vertical="center" wrapText="1"/>
    </xf>
    <xf numFmtId="49" fontId="14" fillId="14" borderId="61" xfId="0" applyNumberFormat="1" applyFont="1" applyFill="1" applyBorder="1" applyAlignment="1">
      <alignment horizontal="center" vertical="center" wrapText="1"/>
    </xf>
    <xf numFmtId="49" fontId="23" fillId="5" borderId="27" xfId="0" applyNumberFormat="1" applyFont="1" applyFill="1" applyBorder="1" applyAlignment="1">
      <alignment wrapText="1"/>
    </xf>
    <xf numFmtId="49" fontId="21" fillId="8" borderId="45" xfId="0" applyNumberFormat="1" applyFont="1" applyFill="1" applyBorder="1" applyAlignment="1">
      <alignment wrapText="1"/>
    </xf>
    <xf numFmtId="49" fontId="21" fillId="0" borderId="63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wrapText="1"/>
    </xf>
    <xf numFmtId="49" fontId="23" fillId="10" borderId="27" xfId="0" applyNumberFormat="1" applyFont="1" applyFill="1" applyBorder="1" applyAlignment="1">
      <alignment wrapText="1"/>
    </xf>
    <xf numFmtId="49" fontId="21" fillId="0" borderId="50" xfId="0" applyNumberFormat="1" applyFont="1" applyBorder="1" applyAlignment="1">
      <alignment wrapText="1"/>
    </xf>
    <xf numFmtId="49" fontId="23" fillId="16" borderId="88" xfId="0" applyNumberFormat="1" applyFont="1" applyFill="1" applyBorder="1" applyAlignment="1">
      <alignment wrapText="1"/>
    </xf>
    <xf numFmtId="49" fontId="21" fillId="0" borderId="88" xfId="0" applyNumberFormat="1" applyFont="1" applyBorder="1" applyAlignment="1">
      <alignment wrapText="1"/>
    </xf>
    <xf numFmtId="49" fontId="14" fillId="5" borderId="167" xfId="0" applyNumberFormat="1" applyFont="1" applyFill="1" applyBorder="1" applyAlignment="1">
      <alignment wrapText="1"/>
    </xf>
    <xf numFmtId="0" fontId="18" fillId="16" borderId="90" xfId="0" applyNumberFormat="1" applyFont="1" applyFill="1" applyBorder="1" applyAlignment="1"/>
    <xf numFmtId="0" fontId="18" fillId="16" borderId="138" xfId="0" applyNumberFormat="1" applyFont="1" applyFill="1" applyBorder="1" applyAlignment="1"/>
    <xf numFmtId="0" fontId="14" fillId="16" borderId="141" xfId="0" applyNumberFormat="1" applyFont="1" applyFill="1" applyBorder="1" applyAlignment="1">
      <alignment horizontal="center"/>
    </xf>
    <xf numFmtId="0" fontId="14" fillId="16" borderId="136" xfId="0" applyNumberFormat="1" applyFont="1" applyFill="1" applyBorder="1" applyAlignment="1">
      <alignment horizontal="center"/>
    </xf>
    <xf numFmtId="0" fontId="14" fillId="16" borderId="143" xfId="0" applyNumberFormat="1" applyFont="1" applyFill="1" applyBorder="1" applyAlignment="1">
      <alignment horizontal="center"/>
    </xf>
    <xf numFmtId="49" fontId="14" fillId="18" borderId="27" xfId="0" applyNumberFormat="1" applyFont="1" applyFill="1" applyBorder="1" applyAlignment="1">
      <alignment wrapText="1"/>
    </xf>
    <xf numFmtId="0" fontId="18" fillId="18" borderId="88" xfId="0" applyNumberFormat="1" applyFont="1" applyFill="1" applyBorder="1" applyAlignment="1"/>
    <xf numFmtId="0" fontId="14" fillId="18" borderId="50" xfId="0" applyNumberFormat="1" applyFont="1" applyFill="1" applyBorder="1" applyAlignment="1">
      <alignment horizontal="center"/>
    </xf>
    <xf numFmtId="2" fontId="18" fillId="3" borderId="0" xfId="0" applyNumberFormat="1" applyFont="1" applyFill="1" applyAlignment="1"/>
    <xf numFmtId="0" fontId="18" fillId="3" borderId="0" xfId="0" applyNumberFormat="1" applyFont="1" applyFill="1" applyAlignment="1"/>
    <xf numFmtId="0" fontId="18" fillId="2" borderId="0" xfId="0" applyNumberFormat="1" applyFont="1" applyFill="1" applyAlignment="1"/>
    <xf numFmtId="1" fontId="4" fillId="5" borderId="73" xfId="0" applyNumberFormat="1" applyFont="1" applyFill="1" applyBorder="1" applyAlignment="1">
      <alignment horizontal="center" wrapText="1"/>
    </xf>
    <xf numFmtId="0" fontId="4" fillId="5" borderId="130" xfId="0" applyNumberFormat="1" applyFont="1" applyFill="1" applyBorder="1" applyAlignment="1">
      <alignment horizontal="center" wrapText="1"/>
    </xf>
    <xf numFmtId="0" fontId="4" fillId="5" borderId="171" xfId="0" applyNumberFormat="1" applyFont="1" applyFill="1" applyBorder="1" applyAlignment="1">
      <alignment horizontal="center" wrapText="1"/>
    </xf>
    <xf numFmtId="49" fontId="14" fillId="0" borderId="78" xfId="0" applyNumberFormat="1" applyFont="1" applyFill="1" applyBorder="1" applyAlignment="1">
      <alignment horizontal="center" wrapText="1"/>
    </xf>
    <xf numFmtId="49" fontId="14" fillId="11" borderId="63" xfId="0" applyNumberFormat="1" applyFont="1" applyFill="1" applyBorder="1" applyAlignment="1">
      <alignment wrapText="1"/>
    </xf>
    <xf numFmtId="0" fontId="14" fillId="16" borderId="70" xfId="0" applyNumberFormat="1" applyFont="1" applyFill="1" applyBorder="1" applyAlignment="1">
      <alignment horizontal="center"/>
    </xf>
    <xf numFmtId="0" fontId="14" fillId="16" borderId="68" xfId="0" applyNumberFormat="1" applyFont="1" applyFill="1" applyBorder="1" applyAlignment="1">
      <alignment horizontal="center"/>
    </xf>
    <xf numFmtId="0" fontId="18" fillId="0" borderId="0" xfId="0" applyNumberFormat="1" applyFont="1"/>
    <xf numFmtId="49" fontId="14" fillId="5" borderId="144" xfId="0" applyNumberFormat="1" applyFont="1" applyFill="1" applyBorder="1" applyAlignment="1">
      <alignment wrapText="1"/>
    </xf>
    <xf numFmtId="0" fontId="18" fillId="16" borderId="130" xfId="0" applyNumberFormat="1" applyFont="1" applyFill="1" applyBorder="1" applyAlignment="1"/>
    <xf numFmtId="0" fontId="14" fillId="5" borderId="149" xfId="0" applyNumberFormat="1" applyFont="1" applyFill="1" applyBorder="1" applyAlignment="1">
      <alignment horizontal="center" wrapText="1"/>
    </xf>
    <xf numFmtId="0" fontId="14" fillId="15" borderId="148" xfId="0" applyNumberFormat="1" applyFont="1" applyFill="1" applyBorder="1" applyAlignment="1">
      <alignment horizontal="center" wrapText="1"/>
    </xf>
    <xf numFmtId="49" fontId="14" fillId="9" borderId="7" xfId="0" applyNumberFormat="1" applyFont="1" applyFill="1" applyBorder="1" applyAlignment="1">
      <alignment wrapText="1"/>
    </xf>
    <xf numFmtId="0" fontId="18" fillId="16" borderId="68" xfId="0" applyNumberFormat="1" applyFont="1" applyFill="1" applyBorder="1"/>
    <xf numFmtId="0" fontId="14" fillId="9" borderId="91" xfId="0" applyNumberFormat="1" applyFont="1" applyFill="1" applyBorder="1" applyAlignment="1">
      <alignment horizontal="center"/>
    </xf>
    <xf numFmtId="0" fontId="14" fillId="15" borderId="70" xfId="0" applyNumberFormat="1" applyFont="1" applyFill="1" applyBorder="1" applyAlignment="1">
      <alignment horizontal="center"/>
    </xf>
    <xf numFmtId="0" fontId="14" fillId="15" borderId="50" xfId="0" applyNumberFormat="1" applyFont="1" applyFill="1" applyBorder="1" applyAlignment="1">
      <alignment horizontal="center"/>
    </xf>
    <xf numFmtId="49" fontId="15" fillId="8" borderId="26" xfId="0" applyNumberFormat="1" applyFont="1" applyFill="1" applyBorder="1" applyAlignment="1">
      <alignment wrapText="1"/>
    </xf>
    <xf numFmtId="0" fontId="2" fillId="14" borderId="152" xfId="0" applyNumberFormat="1" applyFont="1" applyFill="1" applyBorder="1"/>
    <xf numFmtId="0" fontId="4" fillId="19" borderId="152" xfId="0" applyNumberFormat="1" applyFont="1" applyFill="1" applyBorder="1" applyAlignment="1">
      <alignment horizontal="center"/>
    </xf>
    <xf numFmtId="0" fontId="2" fillId="14" borderId="172" xfId="0" applyNumberFormat="1" applyFont="1" applyFill="1" applyBorder="1"/>
    <xf numFmtId="0" fontId="2" fillId="8" borderId="50" xfId="0" applyNumberFormat="1" applyFont="1" applyFill="1" applyBorder="1"/>
    <xf numFmtId="0" fontId="2" fillId="8" borderId="73" xfId="0" applyNumberFormat="1" applyFont="1" applyFill="1" applyBorder="1"/>
    <xf numFmtId="0" fontId="2" fillId="8" borderId="120" xfId="0" applyNumberFormat="1" applyFont="1" applyFill="1" applyBorder="1"/>
    <xf numFmtId="49" fontId="8" fillId="8" borderId="45" xfId="0" applyNumberFormat="1" applyFont="1" applyFill="1" applyBorder="1" applyAlignment="1">
      <alignment wrapText="1"/>
    </xf>
    <xf numFmtId="0" fontId="8" fillId="0" borderId="90" xfId="0" applyNumberFormat="1" applyFont="1" applyFill="1" applyBorder="1" applyAlignment="1">
      <alignment horizontal="center"/>
    </xf>
    <xf numFmtId="0" fontId="8" fillId="0" borderId="90" xfId="0" applyNumberFormat="1" applyFont="1" applyFill="1" applyBorder="1" applyAlignment="1">
      <alignment horizontal="center" wrapText="1"/>
    </xf>
    <xf numFmtId="0" fontId="2" fillId="0" borderId="152" xfId="0" applyNumberFormat="1" applyFont="1" applyBorder="1" applyAlignment="1">
      <alignment horizontal="left"/>
    </xf>
    <xf numFmtId="0" fontId="4" fillId="8" borderId="50" xfId="0" applyNumberFormat="1" applyFont="1" applyFill="1" applyBorder="1" applyAlignment="1">
      <alignment horizontal="center" wrapText="1"/>
    </xf>
    <xf numFmtId="0" fontId="4" fillId="8" borderId="61" xfId="0" applyNumberFormat="1" applyFont="1" applyFill="1" applyBorder="1" applyAlignment="1">
      <alignment horizontal="center" wrapText="1"/>
    </xf>
    <xf numFmtId="0" fontId="2" fillId="7" borderId="121" xfId="0" applyNumberFormat="1" applyFont="1" applyFill="1" applyBorder="1" applyAlignment="1">
      <alignment horizontal="left"/>
    </xf>
    <xf numFmtId="0" fontId="2" fillId="7" borderId="61" xfId="0" applyNumberFormat="1" applyFont="1" applyFill="1" applyBorder="1" applyAlignment="1">
      <alignment horizontal="left"/>
    </xf>
    <xf numFmtId="0" fontId="2" fillId="0" borderId="61" xfId="0" applyNumberFormat="1" applyFont="1" applyBorder="1" applyAlignment="1">
      <alignment horizontal="left"/>
    </xf>
    <xf numFmtId="0" fontId="2" fillId="0" borderId="117" xfId="0" applyNumberFormat="1" applyFont="1" applyBorder="1" applyAlignment="1">
      <alignment horizontal="left"/>
    </xf>
    <xf numFmtId="49" fontId="14" fillId="5" borderId="88" xfId="0" applyNumberFormat="1" applyFont="1" applyFill="1" applyBorder="1" applyAlignment="1">
      <alignment wrapText="1"/>
    </xf>
    <xf numFmtId="0" fontId="14" fillId="5" borderId="88" xfId="0" applyNumberFormat="1" applyFont="1" applyFill="1" applyBorder="1" applyAlignment="1">
      <alignment horizontal="center"/>
    </xf>
    <xf numFmtId="2" fontId="18" fillId="3" borderId="88" xfId="0" applyNumberFormat="1" applyFont="1" applyFill="1" applyBorder="1"/>
    <xf numFmtId="2" fontId="18" fillId="3" borderId="88" xfId="0" applyNumberFormat="1" applyFont="1" applyFill="1" applyBorder="1" applyAlignment="1">
      <alignment horizontal="left"/>
    </xf>
    <xf numFmtId="0" fontId="18" fillId="3" borderId="88" xfId="0" applyNumberFormat="1" applyFont="1" applyFill="1" applyBorder="1" applyAlignment="1">
      <alignment horizontal="left"/>
    </xf>
    <xf numFmtId="0" fontId="18" fillId="5" borderId="88" xfId="0" applyNumberFormat="1" applyFont="1" applyFill="1" applyBorder="1" applyAlignment="1">
      <alignment horizontal="left"/>
    </xf>
    <xf numFmtId="49" fontId="15" fillId="8" borderId="67" xfId="0" applyNumberFormat="1" applyFont="1" applyFill="1" applyBorder="1" applyAlignment="1">
      <alignment wrapText="1"/>
    </xf>
    <xf numFmtId="0" fontId="5" fillId="15" borderId="71" xfId="0" applyNumberFormat="1" applyFont="1" applyFill="1" applyBorder="1" applyAlignment="1">
      <alignment horizontal="center" vertical="center"/>
    </xf>
    <xf numFmtId="49" fontId="23" fillId="16" borderId="91" xfId="0" applyNumberFormat="1" applyFont="1" applyFill="1" applyBorder="1" applyAlignment="1">
      <alignment horizontal="left" wrapText="1"/>
    </xf>
    <xf numFmtId="49" fontId="23" fillId="16" borderId="114" xfId="0" applyNumberFormat="1" applyFont="1" applyFill="1" applyBorder="1" applyAlignment="1">
      <alignment horizontal="left" wrapText="1"/>
    </xf>
    <xf numFmtId="49" fontId="23" fillId="16" borderId="102" xfId="0" applyNumberFormat="1" applyFont="1" applyFill="1" applyBorder="1" applyAlignment="1">
      <alignment horizontal="left" wrapText="1"/>
    </xf>
    <xf numFmtId="49" fontId="21" fillId="8" borderId="91" xfId="0" applyNumberFormat="1" applyFont="1" applyFill="1" applyBorder="1" applyAlignment="1">
      <alignment horizontal="left" wrapText="1"/>
    </xf>
    <xf numFmtId="49" fontId="21" fillId="8" borderId="114" xfId="0" applyNumberFormat="1" applyFont="1" applyFill="1" applyBorder="1" applyAlignment="1">
      <alignment horizontal="left" wrapText="1"/>
    </xf>
    <xf numFmtId="49" fontId="21" fillId="8" borderId="102" xfId="0" applyNumberFormat="1" applyFont="1" applyFill="1" applyBorder="1" applyAlignment="1">
      <alignment horizontal="left" wrapText="1"/>
    </xf>
    <xf numFmtId="49" fontId="21" fillId="8" borderId="88" xfId="0" applyNumberFormat="1" applyFont="1" applyFill="1" applyBorder="1" applyAlignment="1">
      <alignment horizontal="left" wrapText="1"/>
    </xf>
    <xf numFmtId="49" fontId="15" fillId="8" borderId="64" xfId="0" applyNumberFormat="1" applyFont="1" applyFill="1" applyBorder="1" applyAlignment="1">
      <alignment horizontal="left" wrapText="1"/>
    </xf>
    <xf numFmtId="49" fontId="15" fillId="8" borderId="43" xfId="0" applyNumberFormat="1" applyFont="1" applyFill="1" applyBorder="1" applyAlignment="1">
      <alignment horizontal="left" wrapText="1"/>
    </xf>
    <xf numFmtId="49" fontId="15" fillId="8" borderId="154" xfId="0" applyNumberFormat="1" applyFont="1" applyFill="1" applyBorder="1" applyAlignment="1">
      <alignment horizontal="left" wrapText="1"/>
    </xf>
    <xf numFmtId="49" fontId="14" fillId="8" borderId="26" xfId="0" applyNumberFormat="1" applyFont="1" applyFill="1" applyBorder="1" applyAlignment="1">
      <alignment horizontal="center" vertical="center" wrapText="1"/>
    </xf>
    <xf numFmtId="49" fontId="14" fillId="8" borderId="61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61" xfId="0" applyNumberFormat="1" applyFont="1" applyBorder="1" applyAlignment="1">
      <alignment horizontal="center" vertical="center" wrapText="1"/>
    </xf>
    <xf numFmtId="49" fontId="15" fillId="0" borderId="64" xfId="0" applyNumberFormat="1" applyFont="1" applyBorder="1" applyAlignment="1">
      <alignment horizontal="left" wrapText="1"/>
    </xf>
    <xf numFmtId="49" fontId="15" fillId="0" borderId="43" xfId="0" applyNumberFormat="1" applyFont="1" applyBorder="1" applyAlignment="1">
      <alignment horizontal="left" wrapText="1"/>
    </xf>
    <xf numFmtId="49" fontId="15" fillId="0" borderId="154" xfId="0" applyNumberFormat="1" applyFont="1" applyBorder="1" applyAlignment="1">
      <alignment horizontal="left" wrapText="1"/>
    </xf>
    <xf numFmtId="49" fontId="15" fillId="0" borderId="165" xfId="0" applyNumberFormat="1" applyFont="1" applyBorder="1" applyAlignment="1">
      <alignment horizontal="left" wrapText="1"/>
    </xf>
    <xf numFmtId="49" fontId="8" fillId="0" borderId="53" xfId="0" applyNumberFormat="1" applyFont="1" applyBorder="1" applyAlignment="1">
      <alignment horizontal="left" wrapText="1"/>
    </xf>
    <xf numFmtId="49" fontId="8" fillId="0" borderId="166" xfId="0" applyNumberFormat="1" applyFont="1" applyBorder="1" applyAlignment="1">
      <alignment horizontal="left" wrapText="1"/>
    </xf>
    <xf numFmtId="49" fontId="8" fillId="0" borderId="52" xfId="0" applyNumberFormat="1" applyFont="1" applyBorder="1" applyAlignment="1">
      <alignment wrapText="1"/>
    </xf>
    <xf numFmtId="49" fontId="8" fillId="0" borderId="53" xfId="0" applyNumberFormat="1" applyFont="1" applyBorder="1" applyAlignment="1">
      <alignment wrapText="1"/>
    </xf>
    <xf numFmtId="49" fontId="8" fillId="0" borderId="88" xfId="0" applyNumberFormat="1" applyFont="1" applyBorder="1" applyAlignment="1">
      <alignment horizontal="left" wrapText="1"/>
    </xf>
    <xf numFmtId="0" fontId="20" fillId="0" borderId="64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154" xfId="0" applyFont="1" applyBorder="1" applyAlignment="1">
      <alignment horizontal="left" vertical="center" wrapText="1"/>
    </xf>
    <xf numFmtId="0" fontId="6" fillId="14" borderId="110" xfId="0" applyNumberFormat="1" applyFont="1" applyFill="1" applyBorder="1" applyAlignment="1">
      <alignment horizontal="center"/>
    </xf>
    <xf numFmtId="0" fontId="6" fillId="14" borderId="75" xfId="0" applyNumberFormat="1" applyFont="1" applyFill="1" applyBorder="1" applyAlignment="1">
      <alignment horizontal="center"/>
    </xf>
    <xf numFmtId="0" fontId="6" fillId="14" borderId="22" xfId="0" applyNumberFormat="1" applyFont="1" applyFill="1" applyBorder="1" applyAlignment="1">
      <alignment horizontal="center"/>
    </xf>
    <xf numFmtId="0" fontId="6" fillId="14" borderId="112" xfId="0" applyNumberFormat="1" applyFont="1" applyFill="1" applyBorder="1" applyAlignment="1">
      <alignment horizontal="center"/>
    </xf>
    <xf numFmtId="0" fontId="6" fillId="14" borderId="71" xfId="0" applyNumberFormat="1" applyFont="1" applyFill="1" applyBorder="1" applyAlignment="1">
      <alignment horizontal="center"/>
    </xf>
    <xf numFmtId="0" fontId="6" fillId="14" borderId="2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75" xfId="0" applyNumberFormat="1" applyFont="1" applyFill="1" applyBorder="1" applyAlignment="1">
      <alignment horizontal="center"/>
    </xf>
    <xf numFmtId="0" fontId="6" fillId="0" borderId="111" xfId="0" applyNumberFormat="1" applyFont="1" applyFill="1" applyBorder="1" applyAlignment="1">
      <alignment horizontal="center"/>
    </xf>
    <xf numFmtId="0" fontId="6" fillId="0" borderId="87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96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 textRotation="90"/>
    </xf>
    <xf numFmtId="0" fontId="4" fillId="0" borderId="11" xfId="0" applyNumberFormat="1" applyFont="1" applyBorder="1" applyAlignment="1">
      <alignment horizontal="center" vertical="center" textRotation="90"/>
    </xf>
    <xf numFmtId="0" fontId="4" fillId="0" borderId="36" xfId="0" applyNumberFormat="1" applyFont="1" applyBorder="1" applyAlignment="1">
      <alignment horizontal="center" vertical="center" textRotation="90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9" fillId="2" borderId="3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19" fillId="6" borderId="36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17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0" fontId="5" fillId="6" borderId="13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textRotation="90" wrapText="1"/>
    </xf>
    <xf numFmtId="0" fontId="5" fillId="2" borderId="11" xfId="0" applyNumberFormat="1" applyFont="1" applyFill="1" applyBorder="1" applyAlignment="1">
      <alignment horizontal="center" vertical="center" textRotation="90" wrapText="1"/>
    </xf>
    <xf numFmtId="0" fontId="5" fillId="2" borderId="29" xfId="0" applyNumberFormat="1" applyFont="1" applyFill="1" applyBorder="1" applyAlignment="1">
      <alignment horizontal="center" vertical="center" textRotation="90" wrapText="1"/>
    </xf>
    <xf numFmtId="0" fontId="5" fillId="0" borderId="10" xfId="0" applyNumberFormat="1" applyFont="1" applyFill="1" applyBorder="1" applyAlignment="1">
      <alignment horizontal="center" vertical="center" textRotation="90" wrapText="1"/>
    </xf>
    <xf numFmtId="0" fontId="5" fillId="0" borderId="11" xfId="0" applyNumberFormat="1" applyFont="1" applyFill="1" applyBorder="1" applyAlignment="1">
      <alignment horizontal="center" vertical="center" textRotation="90" wrapText="1"/>
    </xf>
    <xf numFmtId="0" fontId="5" fillId="0" borderId="29" xfId="0" applyNumberFormat="1" applyFont="1" applyFill="1" applyBorder="1" applyAlignment="1">
      <alignment horizontal="center" vertical="center" textRotation="90" wrapText="1"/>
    </xf>
    <xf numFmtId="0" fontId="5" fillId="0" borderId="173" xfId="0" applyNumberFormat="1" applyFont="1" applyBorder="1" applyAlignment="1">
      <alignment horizontal="center" vertical="center" wrapText="1"/>
    </xf>
    <xf numFmtId="0" fontId="5" fillId="0" borderId="93" xfId="0" applyNumberFormat="1" applyFont="1" applyBorder="1" applyAlignment="1">
      <alignment horizontal="center" vertical="center" wrapText="1"/>
    </xf>
    <xf numFmtId="0" fontId="5" fillId="0" borderId="94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6" xfId="0" applyNumberFormat="1" applyFont="1" applyBorder="1" applyAlignment="1">
      <alignment horizontal="center" vertical="center" wrapText="1"/>
    </xf>
    <xf numFmtId="0" fontId="5" fillId="0" borderId="98" xfId="0" applyNumberFormat="1" applyFont="1" applyBorder="1" applyAlignment="1">
      <alignment horizontal="center" vertical="center" wrapText="1"/>
    </xf>
    <xf numFmtId="0" fontId="5" fillId="0" borderId="99" xfId="0" applyNumberFormat="1" applyFont="1" applyBorder="1" applyAlignment="1">
      <alignment horizontal="center" vertical="center" wrapText="1"/>
    </xf>
    <xf numFmtId="0" fontId="5" fillId="0" borderId="100" xfId="0" applyNumberFormat="1" applyFont="1" applyBorder="1" applyAlignment="1">
      <alignment horizontal="center" vertical="center" wrapText="1"/>
    </xf>
    <xf numFmtId="0" fontId="5" fillId="15" borderId="10" xfId="0" applyNumberFormat="1" applyFont="1" applyFill="1" applyBorder="1" applyAlignment="1">
      <alignment horizontal="center" vertical="center" textRotation="90" wrapText="1"/>
    </xf>
    <xf numFmtId="0" fontId="5" fillId="15" borderId="11" xfId="0" applyNumberFormat="1" applyFont="1" applyFill="1" applyBorder="1" applyAlignment="1">
      <alignment horizontal="center" vertical="center" textRotation="90" wrapText="1"/>
    </xf>
    <xf numFmtId="0" fontId="5" fillId="15" borderId="29" xfId="0" applyNumberFormat="1" applyFont="1" applyFill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29" xfId="0" applyNumberFormat="1" applyFont="1" applyBorder="1" applyAlignment="1">
      <alignment horizontal="center" vertical="center" textRotation="90" wrapText="1"/>
    </xf>
    <xf numFmtId="0" fontId="5" fillId="15" borderId="10" xfId="0" applyNumberFormat="1" applyFont="1" applyFill="1" applyBorder="1" applyAlignment="1">
      <alignment horizontal="center" vertical="center" textRotation="90"/>
    </xf>
    <xf numFmtId="0" fontId="5" fillId="15" borderId="11" xfId="0" applyNumberFormat="1" applyFont="1" applyFill="1" applyBorder="1" applyAlignment="1">
      <alignment horizontal="center" vertical="center" textRotation="90"/>
    </xf>
    <xf numFmtId="0" fontId="5" fillId="15" borderId="29" xfId="0" applyNumberFormat="1" applyFont="1" applyFill="1" applyBorder="1" applyAlignment="1">
      <alignment horizontal="center" vertical="center" textRotation="90"/>
    </xf>
    <xf numFmtId="0" fontId="5" fillId="0" borderId="10" xfId="0" applyNumberFormat="1" applyFont="1" applyBorder="1" applyAlignment="1">
      <alignment horizontal="center" vertical="center" textRotation="90"/>
    </xf>
    <xf numFmtId="0" fontId="5" fillId="0" borderId="11" xfId="0" applyNumberFormat="1" applyFont="1" applyBorder="1" applyAlignment="1">
      <alignment horizontal="center" vertical="center" textRotation="90"/>
    </xf>
    <xf numFmtId="0" fontId="5" fillId="0" borderId="29" xfId="0" applyNumberFormat="1" applyFont="1" applyBorder="1" applyAlignment="1">
      <alignment horizontal="center" vertical="center" textRotation="90"/>
    </xf>
    <xf numFmtId="0" fontId="19" fillId="0" borderId="10" xfId="0" applyNumberFormat="1" applyFont="1" applyFill="1" applyBorder="1" applyAlignment="1">
      <alignment horizontal="center" vertical="center" textRotation="90"/>
    </xf>
    <xf numFmtId="0" fontId="5" fillId="0" borderId="11" xfId="0" applyNumberFormat="1" applyFont="1" applyFill="1" applyBorder="1" applyAlignment="1">
      <alignment horizontal="center" vertical="center" textRotation="90"/>
    </xf>
    <xf numFmtId="0" fontId="5" fillId="0" borderId="29" xfId="0" applyNumberFormat="1" applyFont="1" applyFill="1" applyBorder="1" applyAlignment="1">
      <alignment horizontal="center" vertical="center" textRotation="90"/>
    </xf>
    <xf numFmtId="0" fontId="19" fillId="13" borderId="10" xfId="0" applyNumberFormat="1" applyFont="1" applyFill="1" applyBorder="1" applyAlignment="1">
      <alignment horizontal="center" vertical="center" textRotation="90"/>
    </xf>
    <xf numFmtId="0" fontId="5" fillId="13" borderId="11" xfId="0" applyNumberFormat="1" applyFont="1" applyFill="1" applyBorder="1" applyAlignment="1">
      <alignment horizontal="center" vertical="center" textRotation="90"/>
    </xf>
    <xf numFmtId="0" fontId="5" fillId="13" borderId="29" xfId="0" applyNumberFormat="1" applyFont="1" applyFill="1" applyBorder="1" applyAlignment="1">
      <alignment horizontal="center" vertical="center" textRotation="90"/>
    </xf>
    <xf numFmtId="0" fontId="19" fillId="14" borderId="10" xfId="0" applyNumberFormat="1" applyFont="1" applyFill="1" applyBorder="1" applyAlignment="1">
      <alignment horizontal="center" vertical="center" textRotation="90"/>
    </xf>
    <xf numFmtId="0" fontId="5" fillId="14" borderId="11" xfId="0" applyNumberFormat="1" applyFont="1" applyFill="1" applyBorder="1" applyAlignment="1">
      <alignment horizontal="center" vertical="center" textRotation="90"/>
    </xf>
    <xf numFmtId="0" fontId="5" fillId="14" borderId="29" xfId="0" applyNumberFormat="1" applyFont="1" applyFill="1" applyBorder="1" applyAlignment="1">
      <alignment horizontal="center" vertical="center" textRotation="90"/>
    </xf>
    <xf numFmtId="0" fontId="5" fillId="0" borderId="18" xfId="0" applyNumberFormat="1" applyFont="1" applyBorder="1" applyAlignment="1">
      <alignment horizontal="center" vertical="center" textRotation="90"/>
    </xf>
    <xf numFmtId="0" fontId="5" fillId="0" borderId="19" xfId="0" applyNumberFormat="1" applyFont="1" applyBorder="1" applyAlignment="1">
      <alignment horizontal="center" vertical="center" textRotation="90"/>
    </xf>
    <xf numFmtId="0" fontId="5" fillId="0" borderId="37" xfId="0" applyNumberFormat="1" applyFont="1" applyBorder="1" applyAlignment="1">
      <alignment horizontal="center" vertical="center" textRotation="90"/>
    </xf>
    <xf numFmtId="0" fontId="5" fillId="5" borderId="7" xfId="0" applyNumberFormat="1" applyFont="1" applyFill="1" applyBorder="1" applyAlignment="1">
      <alignment horizontal="center" vertical="center" textRotation="90" wrapText="1"/>
    </xf>
    <xf numFmtId="0" fontId="5" fillId="5" borderId="14" xfId="0" applyNumberFormat="1" applyFont="1" applyFill="1" applyBorder="1" applyAlignment="1">
      <alignment horizontal="center" vertical="center" textRotation="90" wrapText="1"/>
    </xf>
    <xf numFmtId="0" fontId="5" fillId="5" borderId="30" xfId="0" applyNumberFormat="1" applyFont="1" applyFill="1" applyBorder="1" applyAlignment="1">
      <alignment horizontal="center" vertical="center" textRotation="90" wrapText="1"/>
    </xf>
    <xf numFmtId="0" fontId="5" fillId="5" borderId="8" xfId="0" applyNumberFormat="1" applyFont="1" applyFill="1" applyBorder="1" applyAlignment="1">
      <alignment horizontal="center" vertical="center" textRotation="90"/>
    </xf>
    <xf numFmtId="0" fontId="5" fillId="5" borderId="15" xfId="0" applyNumberFormat="1" applyFont="1" applyFill="1" applyBorder="1" applyAlignment="1">
      <alignment horizontal="center" vertical="center" textRotation="90"/>
    </xf>
    <xf numFmtId="0" fontId="5" fillId="5" borderId="39" xfId="0" applyNumberFormat="1" applyFont="1" applyFill="1" applyBorder="1" applyAlignment="1">
      <alignment horizontal="center" vertical="center" textRotation="90"/>
    </xf>
    <xf numFmtId="0" fontId="5" fillId="12" borderId="10" xfId="0" applyNumberFormat="1" applyFont="1" applyFill="1" applyBorder="1" applyAlignment="1">
      <alignment horizontal="center" vertical="center" textRotation="90"/>
    </xf>
    <xf numFmtId="0" fontId="5" fillId="12" borderId="11" xfId="0" applyNumberFormat="1" applyFont="1" applyFill="1" applyBorder="1" applyAlignment="1">
      <alignment horizontal="center" vertical="center" textRotation="90"/>
    </xf>
    <xf numFmtId="0" fontId="5" fillId="12" borderId="29" xfId="0" applyNumberFormat="1" applyFont="1" applyFill="1" applyBorder="1" applyAlignment="1">
      <alignment horizontal="center" vertical="center" textRotation="90"/>
    </xf>
    <xf numFmtId="0" fontId="15" fillId="0" borderId="91" xfId="0" applyFont="1" applyBorder="1"/>
    <xf numFmtId="0" fontId="15" fillId="0" borderId="114" xfId="0" applyFont="1" applyBorder="1"/>
    <xf numFmtId="0" fontId="15" fillId="0" borderId="102" xfId="0" applyFont="1" applyBorder="1"/>
    <xf numFmtId="0" fontId="5" fillId="6" borderId="10" xfId="0" applyNumberFormat="1" applyFont="1" applyFill="1" applyBorder="1" applyAlignment="1">
      <alignment horizontal="center" vertical="center" textRotation="90" wrapText="1"/>
    </xf>
    <xf numFmtId="0" fontId="5" fillId="6" borderId="11" xfId="0" applyNumberFormat="1" applyFont="1" applyFill="1" applyBorder="1" applyAlignment="1">
      <alignment horizontal="center" vertical="center" textRotation="90" wrapText="1"/>
    </xf>
    <xf numFmtId="0" fontId="5" fillId="6" borderId="29" xfId="0" applyNumberFormat="1" applyFont="1" applyFill="1" applyBorder="1" applyAlignment="1">
      <alignment horizontal="center" vertical="center" textRotation="90" wrapText="1"/>
    </xf>
    <xf numFmtId="0" fontId="5" fillId="5" borderId="165" xfId="0" applyNumberFormat="1" applyFont="1" applyFill="1" applyBorder="1" applyAlignment="1">
      <alignment horizontal="center" vertical="center" textRotation="90" wrapText="1"/>
    </xf>
    <xf numFmtId="0" fontId="5" fillId="5" borderId="77" xfId="0" applyNumberFormat="1" applyFont="1" applyFill="1" applyBorder="1" applyAlignment="1">
      <alignment horizontal="center" vertical="center" textRotation="90" wrapText="1"/>
    </xf>
    <xf numFmtId="0" fontId="5" fillId="5" borderId="16" xfId="0" applyNumberFormat="1" applyFont="1" applyFill="1" applyBorder="1" applyAlignment="1">
      <alignment horizontal="center" vertical="center" textRotation="90" wrapText="1"/>
    </xf>
    <xf numFmtId="0" fontId="5" fillId="5" borderId="31" xfId="0" applyNumberFormat="1" applyFont="1" applyFill="1" applyBorder="1" applyAlignment="1">
      <alignment horizontal="center" vertical="center" textRotation="90" wrapText="1"/>
    </xf>
    <xf numFmtId="0" fontId="5" fillId="0" borderId="50" xfId="0" applyNumberFormat="1" applyFont="1" applyBorder="1" applyAlignment="1">
      <alignment horizontal="center" vertical="center" textRotation="90" wrapText="1"/>
    </xf>
    <xf numFmtId="0" fontId="5" fillId="0" borderId="28" xfId="0" applyNumberFormat="1" applyFont="1" applyBorder="1" applyAlignment="1">
      <alignment horizontal="center" vertical="center" textRotation="90" wrapText="1"/>
    </xf>
    <xf numFmtId="0" fontId="5" fillId="0" borderId="41" xfId="0" applyNumberFormat="1" applyFont="1" applyBorder="1" applyAlignment="1">
      <alignment horizontal="center" vertical="center" textRotation="90" wrapText="1"/>
    </xf>
    <xf numFmtId="0" fontId="5" fillId="0" borderId="73" xfId="0" applyNumberFormat="1" applyFont="1" applyBorder="1" applyAlignment="1">
      <alignment horizontal="center" vertical="center" textRotation="90"/>
    </xf>
    <xf numFmtId="0" fontId="5" fillId="0" borderId="15" xfId="0" applyNumberFormat="1" applyFont="1" applyBorder="1" applyAlignment="1">
      <alignment horizontal="center" vertical="center" textRotation="90"/>
    </xf>
    <xf numFmtId="0" fontId="5" fillId="0" borderId="39" xfId="0" applyNumberFormat="1" applyFont="1" applyBorder="1" applyAlignment="1">
      <alignment horizontal="center" vertical="center" textRotation="90"/>
    </xf>
    <xf numFmtId="0" fontId="19" fillId="0" borderId="92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>
      <alignment horizontal="center" vertical="center"/>
    </xf>
    <xf numFmtId="0" fontId="5" fillId="0" borderId="94" xfId="0" applyNumberFormat="1" applyFont="1" applyBorder="1" applyAlignment="1">
      <alignment horizontal="center" vertical="center"/>
    </xf>
    <xf numFmtId="0" fontId="5" fillId="0" borderId="95" xfId="0" applyNumberFormat="1" applyFont="1" applyBorder="1" applyAlignment="1">
      <alignment horizontal="center" vertical="center"/>
    </xf>
    <xf numFmtId="0" fontId="5" fillId="0" borderId="96" xfId="0" applyNumberFormat="1" applyFont="1" applyBorder="1" applyAlignment="1">
      <alignment horizontal="center" vertical="center"/>
    </xf>
    <xf numFmtId="0" fontId="5" fillId="0" borderId="98" xfId="0" applyNumberFormat="1" applyFont="1" applyBorder="1" applyAlignment="1">
      <alignment horizontal="center" vertical="center"/>
    </xf>
    <xf numFmtId="0" fontId="5" fillId="0" borderId="99" xfId="0" applyNumberFormat="1" applyFont="1" applyBorder="1" applyAlignment="1">
      <alignment horizontal="center" vertical="center"/>
    </xf>
    <xf numFmtId="0" fontId="5" fillId="0" borderId="100" xfId="0" applyNumberFormat="1" applyFont="1" applyBorder="1" applyAlignment="1">
      <alignment horizontal="center" vertical="center"/>
    </xf>
    <xf numFmtId="0" fontId="5" fillId="15" borderId="17" xfId="0" applyNumberFormat="1" applyFont="1" applyFill="1" applyBorder="1" applyAlignment="1">
      <alignment horizontal="center" vertical="center"/>
    </xf>
    <xf numFmtId="0" fontId="5" fillId="15" borderId="0" xfId="0" applyNumberFormat="1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13" borderId="10" xfId="0" applyNumberFormat="1" applyFont="1" applyFill="1" applyBorder="1" applyAlignment="1">
      <alignment horizontal="center" vertical="center" textRotation="90" wrapText="1"/>
    </xf>
    <xf numFmtId="0" fontId="5" fillId="13" borderId="11" xfId="0" applyNumberFormat="1" applyFont="1" applyFill="1" applyBorder="1" applyAlignment="1">
      <alignment horizontal="center" vertical="center" textRotation="90" wrapText="1"/>
    </xf>
    <xf numFmtId="0" fontId="5" fillId="13" borderId="29" xfId="0" applyNumberFormat="1" applyFont="1" applyFill="1" applyBorder="1" applyAlignment="1">
      <alignment horizontal="center" vertical="center" textRotation="90" wrapText="1"/>
    </xf>
    <xf numFmtId="0" fontId="5" fillId="8" borderId="10" xfId="0" applyNumberFormat="1" applyFont="1" applyFill="1" applyBorder="1" applyAlignment="1">
      <alignment horizontal="center" vertical="center" textRotation="90" wrapText="1"/>
    </xf>
    <xf numFmtId="0" fontId="5" fillId="8" borderId="11" xfId="0" applyNumberFormat="1" applyFont="1" applyFill="1" applyBorder="1" applyAlignment="1">
      <alignment horizontal="center" vertical="center" textRotation="90" wrapText="1"/>
    </xf>
    <xf numFmtId="0" fontId="5" fillId="8" borderId="29" xfId="0" applyNumberFormat="1" applyFont="1" applyFill="1" applyBorder="1" applyAlignment="1">
      <alignment horizontal="center" vertical="center" textRotation="90" wrapText="1"/>
    </xf>
    <xf numFmtId="0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NumberFormat="1" applyFont="1" applyBorder="1" applyAlignment="1">
      <alignment horizontal="center" vertical="center" textRotation="90" wrapText="1"/>
    </xf>
    <xf numFmtId="0" fontId="5" fillId="0" borderId="37" xfId="0" applyNumberFormat="1" applyFont="1" applyBorder="1" applyAlignment="1">
      <alignment horizontal="center" vertical="center" textRotation="90" wrapText="1"/>
    </xf>
    <xf numFmtId="0" fontId="14" fillId="8" borderId="74" xfId="0" applyNumberFormat="1" applyFont="1" applyFill="1" applyBorder="1" applyAlignment="1">
      <alignment horizontal="center"/>
    </xf>
    <xf numFmtId="0" fontId="14" fillId="8" borderId="75" xfId="0" applyNumberFormat="1" applyFont="1" applyFill="1" applyBorder="1" applyAlignment="1">
      <alignment horizontal="center"/>
    </xf>
    <xf numFmtId="0" fontId="14" fillId="8" borderId="22" xfId="0" applyNumberFormat="1" applyFont="1" applyFill="1" applyBorder="1" applyAlignment="1">
      <alignment horizontal="center"/>
    </xf>
    <xf numFmtId="0" fontId="14" fillId="6" borderId="74" xfId="0" applyNumberFormat="1" applyFont="1" applyFill="1" applyBorder="1" applyAlignment="1">
      <alignment horizontal="center"/>
    </xf>
    <xf numFmtId="0" fontId="14" fillId="6" borderId="75" xfId="0" applyNumberFormat="1" applyFont="1" applyFill="1" applyBorder="1" applyAlignment="1">
      <alignment horizontal="center"/>
    </xf>
    <xf numFmtId="0" fontId="14" fillId="6" borderId="22" xfId="0" applyNumberFormat="1" applyFont="1" applyFill="1" applyBorder="1" applyAlignment="1">
      <alignment horizontal="center"/>
    </xf>
    <xf numFmtId="49" fontId="8" fillId="0" borderId="60" xfId="0" applyNumberFormat="1" applyFont="1" applyBorder="1" applyAlignment="1">
      <alignment wrapText="1"/>
    </xf>
    <xf numFmtId="49" fontId="8" fillId="0" borderId="42" xfId="0" applyNumberFormat="1" applyFont="1" applyBorder="1" applyAlignment="1">
      <alignment wrapText="1"/>
    </xf>
    <xf numFmtId="49" fontId="8" fillId="0" borderId="43" xfId="0" applyNumberFormat="1" applyFont="1" applyBorder="1" applyAlignment="1">
      <alignment wrapText="1"/>
    </xf>
    <xf numFmtId="0" fontId="14" fillId="0" borderId="74" xfId="0" applyNumberFormat="1" applyFont="1" applyBorder="1" applyAlignment="1">
      <alignment horizontal="center"/>
    </xf>
    <xf numFmtId="0" fontId="14" fillId="0" borderId="75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8" fillId="0" borderId="52" xfId="0" applyNumberFormat="1" applyFont="1" applyBorder="1" applyAlignment="1">
      <alignment wrapText="1"/>
    </xf>
    <xf numFmtId="0" fontId="8" fillId="0" borderId="53" xfId="0" applyNumberFormat="1" applyFont="1" applyBorder="1" applyAlignment="1">
      <alignment wrapText="1"/>
    </xf>
    <xf numFmtId="0" fontId="8" fillId="0" borderId="60" xfId="0" applyNumberFormat="1" applyFont="1" applyBorder="1" applyAlignment="1">
      <alignment wrapText="1"/>
    </xf>
    <xf numFmtId="0" fontId="8" fillId="0" borderId="42" xfId="0" applyNumberFormat="1" applyFont="1" applyBorder="1" applyAlignment="1">
      <alignment wrapText="1"/>
    </xf>
    <xf numFmtId="0" fontId="8" fillId="0" borderId="43" xfId="0" applyNumberFormat="1" applyFont="1" applyBorder="1" applyAlignment="1">
      <alignment wrapText="1"/>
    </xf>
    <xf numFmtId="0" fontId="8" fillId="0" borderId="8" xfId="0" applyNumberFormat="1" applyFont="1" applyBorder="1" applyAlignment="1">
      <alignment horizontal="left"/>
    </xf>
    <xf numFmtId="0" fontId="8" fillId="0" borderId="75" xfId="0" applyNumberFormat="1" applyFont="1" applyBorder="1" applyAlignment="1">
      <alignment horizontal="left"/>
    </xf>
    <xf numFmtId="49" fontId="14" fillId="5" borderId="145" xfId="0" applyNumberFormat="1" applyFont="1" applyFill="1" applyBorder="1" applyAlignment="1">
      <alignment wrapText="1"/>
    </xf>
    <xf numFmtId="49" fontId="14" fillId="5" borderId="146" xfId="0" applyNumberFormat="1" applyFont="1" applyFill="1" applyBorder="1" applyAlignment="1">
      <alignment wrapText="1"/>
    </xf>
    <xf numFmtId="49" fontId="8" fillId="0" borderId="61" xfId="0" applyNumberFormat="1" applyFont="1" applyBorder="1" applyAlignment="1">
      <alignment horizontal="left" wrapText="1"/>
    </xf>
    <xf numFmtId="49" fontId="8" fillId="0" borderId="44" xfId="0" applyNumberFormat="1" applyFont="1" applyBorder="1" applyAlignment="1">
      <alignment horizontal="left" wrapText="1"/>
    </xf>
    <xf numFmtId="49" fontId="8" fillId="0" borderId="27" xfId="0" applyNumberFormat="1" applyFont="1" applyBorder="1" applyAlignment="1">
      <alignment horizontal="left" wrapText="1"/>
    </xf>
    <xf numFmtId="49" fontId="8" fillId="0" borderId="56" xfId="0" applyNumberFormat="1" applyFont="1" applyBorder="1" applyAlignment="1">
      <alignment horizontal="left" wrapText="1"/>
    </xf>
    <xf numFmtId="49" fontId="8" fillId="0" borderId="80" xfId="0" applyNumberFormat="1" applyFont="1" applyBorder="1" applyAlignment="1">
      <alignment horizontal="left" wrapText="1"/>
    </xf>
    <xf numFmtId="0" fontId="8" fillId="0" borderId="27" xfId="0" applyNumberFormat="1" applyFont="1" applyBorder="1" applyAlignment="1">
      <alignment horizontal="left" wrapText="1"/>
    </xf>
    <xf numFmtId="0" fontId="8" fillId="0" borderId="56" xfId="0" applyNumberFormat="1" applyFont="1" applyBorder="1" applyAlignment="1">
      <alignment horizontal="left" wrapText="1"/>
    </xf>
    <xf numFmtId="0" fontId="8" fillId="0" borderId="80" xfId="0" applyNumberFormat="1" applyFont="1" applyBorder="1" applyAlignment="1">
      <alignment horizontal="left" wrapText="1"/>
    </xf>
    <xf numFmtId="49" fontId="8" fillId="0" borderId="27" xfId="0" applyNumberFormat="1" applyFont="1" applyBorder="1" applyAlignment="1">
      <alignment wrapText="1"/>
    </xf>
    <xf numFmtId="49" fontId="8" fillId="0" borderId="56" xfId="0" applyNumberFormat="1" applyFont="1" applyBorder="1" applyAlignment="1">
      <alignment wrapText="1"/>
    </xf>
    <xf numFmtId="49" fontId="8" fillId="0" borderId="80" xfId="0" applyNumberFormat="1" applyFont="1" applyBorder="1" applyAlignment="1">
      <alignment wrapText="1"/>
    </xf>
    <xf numFmtId="0" fontId="7" fillId="0" borderId="22" xfId="0" applyNumberFormat="1" applyFont="1" applyBorder="1" applyAlignment="1">
      <alignment horizontal="center"/>
    </xf>
    <xf numFmtId="0" fontId="7" fillId="0" borderId="75" xfId="0" applyNumberFormat="1" applyFont="1" applyBorder="1" applyAlignment="1">
      <alignment horizontal="center"/>
    </xf>
    <xf numFmtId="0" fontId="14" fillId="5" borderId="10" xfId="0" applyNumberFormat="1" applyFont="1" applyFill="1" applyBorder="1" applyAlignment="1">
      <alignment horizontal="center"/>
    </xf>
    <xf numFmtId="0" fontId="14" fillId="5" borderId="75" xfId="0" applyNumberFormat="1" applyFont="1" applyFill="1" applyBorder="1" applyAlignment="1">
      <alignment horizontal="center"/>
    </xf>
    <xf numFmtId="0" fontId="14" fillId="5" borderId="22" xfId="0" applyNumberFormat="1" applyFont="1" applyFill="1" applyBorder="1" applyAlignment="1">
      <alignment horizontal="center"/>
    </xf>
    <xf numFmtId="0" fontId="14" fillId="0" borderId="10" xfId="0" applyNumberFormat="1" applyFont="1" applyBorder="1" applyAlignment="1">
      <alignment horizontal="center"/>
    </xf>
    <xf numFmtId="0" fontId="4" fillId="5" borderId="145" xfId="0" applyNumberFormat="1" applyFont="1" applyFill="1" applyBorder="1" applyAlignment="1">
      <alignment wrapText="1"/>
    </xf>
    <xf numFmtId="0" fontId="4" fillId="5" borderId="146" xfId="0" applyNumberFormat="1" applyFont="1" applyFill="1" applyBorder="1" applyAlignment="1">
      <alignment wrapText="1"/>
    </xf>
    <xf numFmtId="0" fontId="4" fillId="5" borderId="134" xfId="0" applyNumberFormat="1" applyFont="1" applyFill="1" applyBorder="1" applyAlignment="1">
      <alignment wrapText="1"/>
    </xf>
    <xf numFmtId="0" fontId="8" fillId="0" borderId="61" xfId="0" applyNumberFormat="1" applyFont="1" applyBorder="1" applyAlignment="1">
      <alignment wrapText="1"/>
    </xf>
    <xf numFmtId="0" fontId="8" fillId="0" borderId="44" xfId="0" applyNumberFormat="1" applyFont="1" applyBorder="1" applyAlignment="1">
      <alignment wrapText="1"/>
    </xf>
    <xf numFmtId="0" fontId="8" fillId="0" borderId="27" xfId="0" applyNumberFormat="1" applyFont="1" applyBorder="1" applyAlignment="1">
      <alignment wrapText="1"/>
    </xf>
    <xf numFmtId="0" fontId="8" fillId="0" borderId="56" xfId="0" applyNumberFormat="1" applyFont="1" applyBorder="1" applyAlignment="1">
      <alignment wrapText="1"/>
    </xf>
    <xf numFmtId="0" fontId="8" fillId="0" borderId="80" xfId="0" applyNumberFormat="1" applyFont="1" applyBorder="1" applyAlignment="1">
      <alignment wrapText="1"/>
    </xf>
    <xf numFmtId="0" fontId="8" fillId="0" borderId="58" xfId="0" applyNumberFormat="1" applyFont="1" applyBorder="1" applyAlignment="1">
      <alignment wrapText="1"/>
    </xf>
    <xf numFmtId="0" fontId="8" fillId="0" borderId="59" xfId="0" applyNumberFormat="1" applyFont="1" applyBorder="1" applyAlignment="1">
      <alignment wrapText="1"/>
    </xf>
    <xf numFmtId="0" fontId="14" fillId="2" borderId="74" xfId="0" applyNumberFormat="1" applyFont="1" applyFill="1" applyBorder="1" applyAlignment="1">
      <alignment horizontal="center"/>
    </xf>
    <xf numFmtId="0" fontId="14" fillId="2" borderId="75" xfId="0" applyNumberFormat="1" applyFont="1" applyFill="1" applyBorder="1" applyAlignment="1">
      <alignment horizontal="center"/>
    </xf>
    <xf numFmtId="0" fontId="14" fillId="2" borderId="22" xfId="0" applyNumberFormat="1" applyFont="1" applyFill="1" applyBorder="1" applyAlignment="1">
      <alignment horizontal="center"/>
    </xf>
    <xf numFmtId="0" fontId="14" fillId="15" borderId="74" xfId="0" applyNumberFormat="1" applyFont="1" applyFill="1" applyBorder="1" applyAlignment="1">
      <alignment horizontal="center"/>
    </xf>
    <xf numFmtId="0" fontId="14" fillId="15" borderId="75" xfId="0" applyNumberFormat="1" applyFont="1" applyFill="1" applyBorder="1" applyAlignment="1">
      <alignment horizontal="center"/>
    </xf>
    <xf numFmtId="0" fontId="14" fillId="15" borderId="22" xfId="0" applyNumberFormat="1" applyFont="1" applyFill="1" applyBorder="1" applyAlignment="1">
      <alignment horizontal="center"/>
    </xf>
    <xf numFmtId="0" fontId="15" fillId="0" borderId="90" xfId="0" applyFont="1" applyBorder="1"/>
    <xf numFmtId="49" fontId="8" fillId="8" borderId="64" xfId="0" applyNumberFormat="1" applyFont="1" applyFill="1" applyBorder="1" applyAlignment="1">
      <alignment horizontal="left" wrapText="1"/>
    </xf>
    <xf numFmtId="49" fontId="8" fillId="8" borderId="42" xfId="0" applyNumberFormat="1" applyFont="1" applyFill="1" applyBorder="1" applyAlignment="1">
      <alignment horizontal="left" wrapText="1"/>
    </xf>
    <xf numFmtId="49" fontId="8" fillId="8" borderId="43" xfId="0" applyNumberFormat="1" applyFont="1" applyFill="1" applyBorder="1" applyAlignment="1">
      <alignment horizontal="left" wrapText="1"/>
    </xf>
    <xf numFmtId="49" fontId="14" fillId="9" borderId="64" xfId="0" applyNumberFormat="1" applyFont="1" applyFill="1" applyBorder="1" applyAlignment="1">
      <alignment wrapText="1"/>
    </xf>
    <xf numFmtId="49" fontId="14" fillId="9" borderId="42" xfId="0" applyNumberFormat="1" applyFont="1" applyFill="1" applyBorder="1" applyAlignment="1">
      <alignment wrapText="1"/>
    </xf>
    <xf numFmtId="49" fontId="14" fillId="9" borderId="43" xfId="0" applyNumberFormat="1" applyFont="1" applyFill="1" applyBorder="1" applyAlignment="1">
      <alignment wrapText="1"/>
    </xf>
    <xf numFmtId="49" fontId="15" fillId="0" borderId="52" xfId="0" applyNumberFormat="1" applyFont="1" applyBorder="1" applyAlignment="1">
      <alignment wrapText="1"/>
    </xf>
    <xf numFmtId="49" fontId="21" fillId="0" borderId="64" xfId="0" applyNumberFormat="1" applyFont="1" applyBorder="1" applyAlignment="1">
      <alignment horizontal="left" wrapText="1"/>
    </xf>
    <xf numFmtId="49" fontId="21" fillId="0" borderId="43" xfId="0" applyNumberFormat="1" applyFont="1" applyBorder="1" applyAlignment="1">
      <alignment horizontal="left" wrapText="1"/>
    </xf>
    <xf numFmtId="49" fontId="21" fillId="0" borderId="154" xfId="0" applyNumberFormat="1" applyFont="1" applyBorder="1" applyAlignment="1">
      <alignment horizontal="left" wrapText="1"/>
    </xf>
    <xf numFmtId="49" fontId="21" fillId="0" borderId="58" xfId="0" applyNumberFormat="1" applyFont="1" applyBorder="1" applyAlignment="1">
      <alignment wrapText="1"/>
    </xf>
    <xf numFmtId="49" fontId="21" fillId="0" borderId="59" xfId="0" applyNumberFormat="1" applyFont="1" applyBorder="1" applyAlignment="1">
      <alignment wrapText="1"/>
    </xf>
    <xf numFmtId="0" fontId="22" fillId="0" borderId="155" xfId="0" applyFont="1" applyBorder="1" applyAlignment="1">
      <alignment horizontal="left" wrapText="1"/>
    </xf>
    <xf numFmtId="0" fontId="22" fillId="0" borderId="71" xfId="0" applyFont="1" applyBorder="1" applyAlignment="1">
      <alignment horizontal="left" wrapText="1"/>
    </xf>
    <xf numFmtId="0" fontId="22" fillId="0" borderId="156" xfId="0" applyFont="1" applyBorder="1" applyAlignment="1">
      <alignment horizontal="left" wrapText="1"/>
    </xf>
    <xf numFmtId="0" fontId="8" fillId="0" borderId="27" xfId="0" applyNumberFormat="1" applyFont="1" applyBorder="1" applyAlignment="1">
      <alignment horizontal="left"/>
    </xf>
    <xf numFmtId="0" fontId="8" fillId="0" borderId="56" xfId="0" applyNumberFormat="1" applyFont="1" applyBorder="1" applyAlignment="1">
      <alignment horizontal="left"/>
    </xf>
    <xf numFmtId="0" fontId="8" fillId="0" borderId="80" xfId="0" applyNumberFormat="1" applyFont="1" applyBorder="1" applyAlignment="1">
      <alignment horizontal="left"/>
    </xf>
    <xf numFmtId="49" fontId="8" fillId="0" borderId="26" xfId="0" applyNumberFormat="1" applyFont="1" applyBorder="1" applyAlignment="1">
      <alignment wrapText="1"/>
    </xf>
    <xf numFmtId="49" fontId="8" fillId="0" borderId="85" xfId="0" applyNumberFormat="1" applyFont="1" applyBorder="1" applyAlignment="1">
      <alignment wrapText="1"/>
    </xf>
    <xf numFmtId="49" fontId="14" fillId="5" borderId="68" xfId="0" applyNumberFormat="1" applyFont="1" applyFill="1" applyBorder="1" applyAlignment="1">
      <alignment wrapText="1"/>
    </xf>
    <xf numFmtId="49" fontId="14" fillId="5" borderId="71" xfId="0" applyNumberFormat="1" applyFont="1" applyFill="1" applyBorder="1" applyAlignment="1">
      <alignment wrapText="1"/>
    </xf>
    <xf numFmtId="49" fontId="14" fillId="5" borderId="136" xfId="0" applyNumberFormat="1" applyFont="1" applyFill="1" applyBorder="1" applyAlignment="1">
      <alignment wrapText="1"/>
    </xf>
    <xf numFmtId="49" fontId="14" fillId="5" borderId="137" xfId="0" applyNumberFormat="1" applyFont="1" applyFill="1" applyBorder="1" applyAlignment="1">
      <alignment wrapText="1"/>
    </xf>
    <xf numFmtId="49" fontId="15" fillId="0" borderId="61" xfId="0" applyNumberFormat="1" applyFont="1" applyBorder="1" applyAlignment="1">
      <alignment wrapText="1"/>
    </xf>
    <xf numFmtId="49" fontId="8" fillId="0" borderId="44" xfId="0" applyNumberFormat="1" applyFont="1" applyBorder="1" applyAlignment="1">
      <alignment wrapText="1"/>
    </xf>
    <xf numFmtId="49" fontId="15" fillId="0" borderId="27" xfId="0" applyNumberFormat="1" applyFont="1" applyBorder="1" applyAlignment="1">
      <alignment horizontal="left" wrapText="1"/>
    </xf>
    <xf numFmtId="49" fontId="8" fillId="0" borderId="58" xfId="0" applyNumberFormat="1" applyFont="1" applyBorder="1" applyAlignment="1">
      <alignment wrapText="1"/>
    </xf>
    <xf numFmtId="49" fontId="8" fillId="0" borderId="59" xfId="0" applyNumberFormat="1" applyFont="1" applyBorder="1" applyAlignment="1">
      <alignment wrapText="1"/>
    </xf>
    <xf numFmtId="49" fontId="8" fillId="8" borderId="60" xfId="0" applyNumberFormat="1" applyFont="1" applyFill="1" applyBorder="1" applyAlignment="1">
      <alignment wrapText="1"/>
    </xf>
    <xf numFmtId="49" fontId="8" fillId="8" borderId="42" xfId="0" applyNumberFormat="1" applyFont="1" applyFill="1" applyBorder="1" applyAlignment="1">
      <alignment wrapText="1"/>
    </xf>
    <xf numFmtId="49" fontId="8" fillId="8" borderId="43" xfId="0" applyNumberFormat="1" applyFont="1" applyFill="1" applyBorder="1" applyAlignment="1">
      <alignment wrapText="1"/>
    </xf>
    <xf numFmtId="49" fontId="15" fillId="0" borderId="54" xfId="0" applyNumberFormat="1" applyFont="1" applyBorder="1" applyAlignment="1">
      <alignment horizontal="left" wrapText="1"/>
    </xf>
    <xf numFmtId="49" fontId="15" fillId="0" borderId="80" xfId="0" applyNumberFormat="1" applyFont="1" applyBorder="1" applyAlignment="1">
      <alignment horizontal="left" wrapText="1"/>
    </xf>
    <xf numFmtId="0" fontId="21" fillId="8" borderId="64" xfId="0" applyNumberFormat="1" applyFont="1" applyFill="1" applyBorder="1" applyAlignment="1">
      <alignment horizontal="left" wrapText="1"/>
    </xf>
    <xf numFmtId="0" fontId="21" fillId="8" borderId="42" xfId="0" applyNumberFormat="1" applyFont="1" applyFill="1" applyBorder="1" applyAlignment="1">
      <alignment horizontal="left" wrapText="1"/>
    </xf>
    <xf numFmtId="0" fontId="21" fillId="8" borderId="43" xfId="0" applyNumberFormat="1" applyFont="1" applyFill="1" applyBorder="1" applyAlignment="1">
      <alignment horizontal="left" wrapText="1"/>
    </xf>
    <xf numFmtId="49" fontId="21" fillId="8" borderId="64" xfId="0" applyNumberFormat="1" applyFont="1" applyFill="1" applyBorder="1" applyAlignment="1">
      <alignment horizontal="left" wrapText="1"/>
    </xf>
    <xf numFmtId="49" fontId="21" fillId="8" borderId="42" xfId="0" applyNumberFormat="1" applyFont="1" applyFill="1" applyBorder="1" applyAlignment="1">
      <alignment horizontal="left" wrapText="1"/>
    </xf>
    <xf numFmtId="49" fontId="21" fillId="8" borderId="43" xfId="0" applyNumberFormat="1" applyFont="1" applyFill="1" applyBorder="1" applyAlignment="1">
      <alignment horizontal="left" wrapText="1"/>
    </xf>
    <xf numFmtId="49" fontId="21" fillId="8" borderId="60" xfId="0" applyNumberFormat="1" applyFont="1" applyFill="1" applyBorder="1" applyAlignment="1">
      <alignment horizontal="left" wrapText="1"/>
    </xf>
    <xf numFmtId="49" fontId="23" fillId="10" borderId="64" xfId="0" applyNumberFormat="1" applyFont="1" applyFill="1" applyBorder="1" applyAlignment="1">
      <alignment horizontal="left" wrapText="1"/>
    </xf>
    <xf numFmtId="49" fontId="23" fillId="10" borderId="42" xfId="0" applyNumberFormat="1" applyFont="1" applyFill="1" applyBorder="1" applyAlignment="1">
      <alignment horizontal="left" wrapText="1"/>
    </xf>
    <xf numFmtId="49" fontId="23" fillId="10" borderId="43" xfId="0" applyNumberFormat="1" applyFont="1" applyFill="1" applyBorder="1" applyAlignment="1">
      <alignment horizontal="left" wrapText="1"/>
    </xf>
    <xf numFmtId="49" fontId="8" fillId="8" borderId="64" xfId="0" applyNumberFormat="1" applyFont="1" applyFill="1" applyBorder="1" applyAlignment="1">
      <alignment wrapText="1"/>
    </xf>
    <xf numFmtId="49" fontId="8" fillId="8" borderId="26" xfId="0" applyNumberFormat="1" applyFont="1" applyFill="1" applyBorder="1" applyAlignment="1">
      <alignment horizontal="left" wrapText="1"/>
    </xf>
    <xf numFmtId="49" fontId="8" fillId="8" borderId="85" xfId="0" applyNumberFormat="1" applyFont="1" applyFill="1" applyBorder="1" applyAlignment="1">
      <alignment horizontal="left" wrapText="1"/>
    </xf>
    <xf numFmtId="49" fontId="14" fillId="5" borderId="88" xfId="0" applyNumberFormat="1" applyFont="1" applyFill="1" applyBorder="1" applyAlignment="1">
      <alignment wrapText="1"/>
    </xf>
    <xf numFmtId="49" fontId="15" fillId="0" borderId="68" xfId="0" applyNumberFormat="1" applyFont="1" applyFill="1" applyBorder="1" applyAlignment="1">
      <alignment wrapText="1"/>
    </xf>
    <xf numFmtId="49" fontId="8" fillId="0" borderId="71" xfId="0" applyNumberFormat="1" applyFont="1" applyFill="1" applyBorder="1" applyAlignment="1">
      <alignment wrapText="1"/>
    </xf>
    <xf numFmtId="0" fontId="14" fillId="11" borderId="64" xfId="0" applyNumberFormat="1" applyFont="1" applyFill="1" applyBorder="1" applyAlignment="1">
      <alignment horizontal="left" wrapText="1"/>
    </xf>
    <xf numFmtId="0" fontId="14" fillId="11" borderId="42" xfId="0" applyNumberFormat="1" applyFont="1" applyFill="1" applyBorder="1" applyAlignment="1">
      <alignment horizontal="left" wrapText="1"/>
    </xf>
    <xf numFmtId="0" fontId="14" fillId="11" borderId="43" xfId="0" applyNumberFormat="1" applyFont="1" applyFill="1" applyBorder="1" applyAlignment="1">
      <alignment horizontal="left" wrapText="1"/>
    </xf>
    <xf numFmtId="49" fontId="15" fillId="8" borderId="60" xfId="0" applyNumberFormat="1" applyFont="1" applyFill="1" applyBorder="1" applyAlignment="1">
      <alignment wrapText="1"/>
    </xf>
    <xf numFmtId="0" fontId="23" fillId="11" borderId="132" xfId="0" applyFont="1" applyFill="1" applyBorder="1" applyAlignment="1">
      <alignment horizontal="left" wrapText="1"/>
    </xf>
    <xf numFmtId="0" fontId="23" fillId="11" borderId="43" xfId="0" applyFont="1" applyFill="1" applyBorder="1" applyAlignment="1">
      <alignment horizontal="left" wrapText="1"/>
    </xf>
    <xf numFmtId="0" fontId="23" fillId="11" borderId="154" xfId="0" applyFont="1" applyFill="1" applyBorder="1" applyAlignment="1">
      <alignment horizontal="left" wrapText="1"/>
    </xf>
    <xf numFmtId="0" fontId="22" fillId="0" borderId="161" xfId="0" applyFont="1" applyBorder="1" applyAlignment="1">
      <alignment horizontal="left" wrapText="1"/>
    </xf>
    <xf numFmtId="0" fontId="22" fillId="0" borderId="162" xfId="0" applyFont="1" applyBorder="1" applyAlignment="1">
      <alignment horizontal="left" wrapText="1"/>
    </xf>
    <xf numFmtId="0" fontId="22" fillId="0" borderId="163" xfId="0" applyFont="1" applyBorder="1" applyAlignment="1">
      <alignment horizontal="left" wrapText="1"/>
    </xf>
    <xf numFmtId="0" fontId="21" fillId="0" borderId="158" xfId="0" applyFont="1" applyBorder="1" applyAlignment="1">
      <alignment horizontal="left" wrapText="1"/>
    </xf>
    <xf numFmtId="0" fontId="21" fillId="0" borderId="159" xfId="0" applyFont="1" applyBorder="1" applyAlignment="1">
      <alignment horizontal="left" wrapText="1"/>
    </xf>
    <xf numFmtId="0" fontId="21" fillId="0" borderId="160" xfId="0" applyFont="1" applyBorder="1" applyAlignment="1">
      <alignment horizontal="left" wrapText="1"/>
    </xf>
    <xf numFmtId="49" fontId="21" fillId="8" borderId="27" xfId="0" applyNumberFormat="1" applyFont="1" applyFill="1" applyBorder="1" applyAlignment="1">
      <alignment horizontal="left" wrapText="1"/>
    </xf>
    <xf numFmtId="49" fontId="21" fillId="8" borderId="56" xfId="0" applyNumberFormat="1" applyFont="1" applyFill="1" applyBorder="1" applyAlignment="1">
      <alignment horizontal="left" wrapText="1"/>
    </xf>
    <xf numFmtId="49" fontId="21" fillId="8" borderId="80" xfId="0" applyNumberFormat="1" applyFont="1" applyFill="1" applyBorder="1" applyAlignment="1">
      <alignment horizontal="left" wrapText="1"/>
    </xf>
    <xf numFmtId="49" fontId="14" fillId="18" borderId="27" xfId="0" applyNumberFormat="1" applyFont="1" applyFill="1" applyBorder="1" applyAlignment="1">
      <alignment horizontal="left" wrapText="1"/>
    </xf>
    <xf numFmtId="49" fontId="14" fillId="18" borderId="56" xfId="0" applyNumberFormat="1" applyFont="1" applyFill="1" applyBorder="1" applyAlignment="1">
      <alignment horizontal="left" wrapText="1"/>
    </xf>
    <xf numFmtId="49" fontId="14" fillId="18" borderId="80" xfId="0" applyNumberFormat="1" applyFont="1" applyFill="1" applyBorder="1" applyAlignment="1">
      <alignment horizontal="left" wrapText="1"/>
    </xf>
    <xf numFmtId="0" fontId="23" fillId="5" borderId="27" xfId="0" applyNumberFormat="1" applyFont="1" applyFill="1" applyBorder="1" applyAlignment="1">
      <alignment horizontal="left" wrapText="1"/>
    </xf>
    <xf numFmtId="0" fontId="23" fillId="5" borderId="56" xfId="0" applyNumberFormat="1" applyFont="1" applyFill="1" applyBorder="1" applyAlignment="1">
      <alignment horizontal="left" wrapText="1"/>
    </xf>
    <xf numFmtId="0" fontId="23" fillId="5" borderId="80" xfId="0" applyNumberFormat="1" applyFont="1" applyFill="1" applyBorder="1" applyAlignment="1">
      <alignment horizontal="left" wrapText="1"/>
    </xf>
    <xf numFmtId="0" fontId="21" fillId="8" borderId="69" xfId="0" applyNumberFormat="1" applyFont="1" applyFill="1" applyBorder="1" applyAlignment="1">
      <alignment horizontal="left" wrapText="1"/>
    </xf>
    <xf numFmtId="0" fontId="21" fillId="8" borderId="46" xfId="0" applyNumberFormat="1" applyFont="1" applyFill="1" applyBorder="1" applyAlignment="1">
      <alignment horizontal="left" wrapText="1"/>
    </xf>
    <xf numFmtId="0" fontId="21" fillId="8" borderId="71" xfId="0" applyNumberFormat="1" applyFont="1" applyFill="1" applyBorder="1" applyAlignment="1">
      <alignment horizontal="left" wrapText="1"/>
    </xf>
    <xf numFmtId="49" fontId="4" fillId="3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49" fontId="11" fillId="3" borderId="0" xfId="0" applyNumberFormat="1" applyFont="1" applyFill="1" applyAlignment="1">
      <alignment horizontal="center"/>
    </xf>
    <xf numFmtId="0" fontId="4" fillId="8" borderId="0" xfId="0" applyNumberFormat="1" applyFont="1" applyFill="1" applyAlignment="1">
      <alignment horizontal="center"/>
    </xf>
    <xf numFmtId="49" fontId="11" fillId="3" borderId="0" xfId="0" applyNumberFormat="1" applyFont="1" applyFill="1" applyAlignment="1">
      <alignment horizontal="center" wrapText="1"/>
    </xf>
    <xf numFmtId="49" fontId="4" fillId="8" borderId="0" xfId="0" applyNumberFormat="1" applyFont="1" applyFill="1" applyAlignment="1">
      <alignment horizontal="center"/>
    </xf>
    <xf numFmtId="0" fontId="1" fillId="0" borderId="0" xfId="0" applyNumberFormat="1" applyFont="1" applyFill="1"/>
    <xf numFmtId="49" fontId="4" fillId="8" borderId="60" xfId="0" applyNumberFormat="1" applyFont="1" applyFill="1" applyBorder="1"/>
    <xf numFmtId="49" fontId="4" fillId="8" borderId="42" xfId="0" applyNumberFormat="1" applyFont="1" applyFill="1" applyBorder="1"/>
    <xf numFmtId="49" fontId="4" fillId="8" borderId="43" xfId="0" applyNumberFormat="1" applyFont="1" applyFill="1" applyBorder="1"/>
    <xf numFmtId="0" fontId="2" fillId="0" borderId="0" xfId="0" applyNumberFormat="1" applyFont="1" applyFill="1"/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49" fontId="14" fillId="8" borderId="27" xfId="0" applyNumberFormat="1" applyFont="1" applyFill="1" applyBorder="1" applyAlignment="1">
      <alignment horizontal="center"/>
    </xf>
    <xf numFmtId="49" fontId="4" fillId="8" borderId="80" xfId="0" applyNumberFormat="1" applyFont="1" applyFill="1" applyBorder="1" applyAlignment="1">
      <alignment horizontal="center"/>
    </xf>
    <xf numFmtId="49" fontId="4" fillId="8" borderId="122" xfId="0" applyNumberFormat="1" applyFont="1" applyFill="1" applyBorder="1" applyAlignment="1">
      <alignment horizontal="center"/>
    </xf>
    <xf numFmtId="0" fontId="2" fillId="0" borderId="124" xfId="0" applyNumberFormat="1" applyFont="1" applyBorder="1"/>
    <xf numFmtId="0" fontId="2" fillId="0" borderId="125" xfId="0" applyNumberFormat="1" applyFont="1" applyBorder="1"/>
    <xf numFmtId="0" fontId="2" fillId="0" borderId="126" xfId="0" applyNumberFormat="1" applyFont="1" applyBorder="1"/>
    <xf numFmtId="0" fontId="2" fillId="0" borderId="127" xfId="0" applyNumberFormat="1" applyFont="1" applyBorder="1" applyAlignment="1">
      <alignment horizontal="center"/>
    </xf>
    <xf numFmtId="0" fontId="2" fillId="0" borderId="125" xfId="0" applyNumberFormat="1" applyFont="1" applyBorder="1" applyAlignment="1">
      <alignment horizontal="center"/>
    </xf>
    <xf numFmtId="0" fontId="2" fillId="0" borderId="128" xfId="0" applyNumberFormat="1" applyFont="1" applyBorder="1" applyAlignment="1">
      <alignment horizontal="center"/>
    </xf>
    <xf numFmtId="49" fontId="4" fillId="8" borderId="74" xfId="0" applyNumberFormat="1" applyFont="1" applyFill="1" applyBorder="1" applyAlignment="1">
      <alignment horizontal="right" wrapText="1"/>
    </xf>
    <xf numFmtId="49" fontId="4" fillId="8" borderId="21" xfId="0" applyNumberFormat="1" applyFont="1" applyFill="1" applyBorder="1" applyAlignment="1">
      <alignment horizontal="right" wrapText="1"/>
    </xf>
    <xf numFmtId="49" fontId="4" fillId="8" borderId="0" xfId="0" applyNumberFormat="1" applyFont="1" applyFill="1" applyBorder="1" applyAlignment="1">
      <alignment horizontal="right" wrapText="1"/>
    </xf>
    <xf numFmtId="49" fontId="4" fillId="8" borderId="75" xfId="0" applyNumberFormat="1" applyFont="1" applyFill="1" applyBorder="1" applyAlignment="1">
      <alignment horizontal="right" wrapText="1"/>
    </xf>
    <xf numFmtId="49" fontId="14" fillId="0" borderId="81" xfId="0" applyNumberFormat="1" applyFont="1" applyBorder="1"/>
    <xf numFmtId="49" fontId="4" fillId="0" borderId="82" xfId="0" applyNumberFormat="1" applyFont="1" applyBorder="1"/>
    <xf numFmtId="49" fontId="4" fillId="0" borderId="85" xfId="0" applyNumberFormat="1" applyFont="1" applyBorder="1"/>
    <xf numFmtId="49" fontId="4" fillId="0" borderId="83" xfId="0" applyNumberFormat="1" applyFont="1" applyBorder="1"/>
    <xf numFmtId="1" fontId="4" fillId="5" borderId="77" xfId="0" applyNumberFormat="1" applyFont="1" applyFill="1" applyBorder="1" applyAlignment="1">
      <alignment horizontal="center" wrapText="1"/>
    </xf>
    <xf numFmtId="1" fontId="4" fillId="5" borderId="0" xfId="0" applyNumberFormat="1" applyFont="1" applyFill="1" applyBorder="1" applyAlignment="1">
      <alignment horizontal="center" wrapText="1"/>
    </xf>
    <xf numFmtId="1" fontId="4" fillId="5" borderId="50" xfId="0" applyNumberFormat="1" applyFont="1" applyFill="1" applyBorder="1" applyAlignment="1">
      <alignment horizontal="center" wrapText="1"/>
    </xf>
    <xf numFmtId="49" fontId="14" fillId="0" borderId="65" xfId="0" applyNumberFormat="1" applyFont="1" applyBorder="1" applyAlignment="1">
      <alignment horizontal="left" wrapText="1"/>
    </xf>
    <xf numFmtId="49" fontId="4" fillId="0" borderId="44" xfId="0" applyNumberFormat="1" applyFont="1" applyBorder="1" applyAlignment="1">
      <alignment horizontal="left" wrapText="1"/>
    </xf>
    <xf numFmtId="49" fontId="4" fillId="0" borderId="78" xfId="0" applyNumberFormat="1" applyFont="1" applyBorder="1" applyAlignment="1">
      <alignment horizontal="left" wrapText="1"/>
    </xf>
    <xf numFmtId="49" fontId="14" fillId="0" borderId="84" xfId="0" applyNumberFormat="1" applyFont="1" applyBorder="1"/>
    <xf numFmtId="49" fontId="4" fillId="0" borderId="0" xfId="0" applyNumberFormat="1" applyFont="1"/>
    <xf numFmtId="49" fontId="4" fillId="8" borderId="27" xfId="0" applyNumberFormat="1" applyFont="1" applyFill="1" applyBorder="1"/>
    <xf numFmtId="49" fontId="4" fillId="8" borderId="56" xfId="0" applyNumberFormat="1" applyFont="1" applyFill="1" applyBorder="1"/>
    <xf numFmtId="49" fontId="4" fillId="8" borderId="57" xfId="0" applyNumberFormat="1" applyFont="1" applyFill="1" applyBorder="1"/>
    <xf numFmtId="49" fontId="4" fillId="8" borderId="27" xfId="0" applyNumberFormat="1" applyFont="1" applyFill="1" applyBorder="1" applyAlignment="1">
      <alignment wrapText="1"/>
    </xf>
    <xf numFmtId="49" fontId="4" fillId="8" borderId="56" xfId="0" applyNumberFormat="1" applyFont="1" applyFill="1" applyBorder="1" applyAlignment="1">
      <alignment wrapText="1"/>
    </xf>
    <xf numFmtId="49" fontId="4" fillId="8" borderId="57" xfId="0" applyNumberFormat="1" applyFont="1" applyFill="1" applyBorder="1" applyAlignment="1">
      <alignment wrapText="1"/>
    </xf>
    <xf numFmtId="49" fontId="8" fillId="0" borderId="84" xfId="0" applyNumberFormat="1" applyFont="1" applyBorder="1"/>
    <xf numFmtId="49" fontId="8" fillId="0" borderId="0" xfId="0" applyNumberFormat="1" applyFont="1"/>
    <xf numFmtId="49" fontId="8" fillId="0" borderId="84" xfId="0" applyNumberFormat="1" applyFont="1" applyFill="1" applyBorder="1" applyAlignment="1">
      <alignment wrapText="1"/>
    </xf>
    <xf numFmtId="49" fontId="8" fillId="0" borderId="0" xfId="0" applyNumberFormat="1" applyFont="1" applyFill="1" applyAlignment="1">
      <alignment wrapText="1"/>
    </xf>
    <xf numFmtId="49" fontId="14" fillId="8" borderId="27" xfId="0" applyNumberFormat="1" applyFont="1" applyFill="1" applyBorder="1" applyAlignment="1">
      <alignment wrapText="1"/>
    </xf>
    <xf numFmtId="0" fontId="4" fillId="0" borderId="27" xfId="0" applyNumberFormat="1" applyFont="1" applyBorder="1"/>
    <xf numFmtId="0" fontId="4" fillId="0" borderId="56" xfId="0" applyNumberFormat="1" applyFont="1" applyBorder="1"/>
    <xf numFmtId="0" fontId="4" fillId="0" borderId="57" xfId="0" applyNumberFormat="1" applyFont="1" applyBorder="1"/>
    <xf numFmtId="1" fontId="4" fillId="9" borderId="61" xfId="0" applyNumberFormat="1" applyFont="1" applyFill="1" applyBorder="1" applyAlignment="1">
      <alignment horizontal="center" wrapText="1"/>
    </xf>
    <xf numFmtId="0" fontId="4" fillId="9" borderId="44" xfId="0" applyNumberFormat="1" applyFont="1" applyFill="1" applyBorder="1" applyAlignment="1">
      <alignment horizontal="center" wrapText="1"/>
    </xf>
    <xf numFmtId="0" fontId="4" fillId="9" borderId="78" xfId="0" applyNumberFormat="1" applyFont="1" applyFill="1" applyBorder="1" applyAlignment="1">
      <alignment horizontal="center" wrapText="1"/>
    </xf>
    <xf numFmtId="1" fontId="4" fillId="5" borderId="61" xfId="0" applyNumberFormat="1" applyFont="1" applyFill="1" applyBorder="1" applyAlignment="1">
      <alignment horizontal="center" wrapText="1"/>
    </xf>
    <xf numFmtId="0" fontId="4" fillId="5" borderId="44" xfId="0" applyNumberFormat="1" applyFont="1" applyFill="1" applyBorder="1" applyAlignment="1">
      <alignment horizontal="center" wrapText="1"/>
    </xf>
    <xf numFmtId="0" fontId="4" fillId="5" borderId="78" xfId="0" applyNumberFormat="1" applyFont="1" applyFill="1" applyBorder="1" applyAlignment="1">
      <alignment horizontal="center" wrapText="1"/>
    </xf>
    <xf numFmtId="0" fontId="4" fillId="5" borderId="61" xfId="0" applyNumberFormat="1" applyFont="1" applyFill="1" applyBorder="1" applyAlignment="1">
      <alignment horizontal="center" wrapText="1"/>
    </xf>
    <xf numFmtId="0" fontId="4" fillId="5" borderId="170" xfId="0" applyNumberFormat="1" applyFont="1" applyFill="1" applyBorder="1" applyAlignment="1">
      <alignment horizontal="center" wrapText="1"/>
    </xf>
    <xf numFmtId="1" fontId="4" fillId="5" borderId="121" xfId="0" applyNumberFormat="1" applyFont="1" applyFill="1" applyBorder="1" applyAlignment="1">
      <alignment horizontal="center" wrapText="1"/>
    </xf>
    <xf numFmtId="1" fontId="4" fillId="5" borderId="44" xfId="0" applyNumberFormat="1" applyFont="1" applyFill="1" applyBorder="1" applyAlignment="1">
      <alignment horizontal="center" wrapText="1"/>
    </xf>
    <xf numFmtId="1" fontId="4" fillId="5" borderId="78" xfId="0" applyNumberFormat="1" applyFont="1" applyFill="1" applyBorder="1" applyAlignment="1">
      <alignment horizontal="center" wrapText="1"/>
    </xf>
    <xf numFmtId="0" fontId="4" fillId="0" borderId="27" xfId="0" applyNumberFormat="1" applyFont="1" applyBorder="1" applyAlignment="1">
      <alignment horizontal="right"/>
    </xf>
    <xf numFmtId="0" fontId="4" fillId="0" borderId="56" xfId="0" applyNumberFormat="1" applyFont="1" applyBorder="1" applyAlignment="1">
      <alignment horizontal="right"/>
    </xf>
    <xf numFmtId="0" fontId="4" fillId="0" borderId="57" xfId="0" applyNumberFormat="1" applyFont="1" applyBorder="1" applyAlignment="1">
      <alignment horizontal="right"/>
    </xf>
    <xf numFmtId="49" fontId="4" fillId="3" borderId="27" xfId="0" applyNumberFormat="1" applyFont="1" applyFill="1" applyBorder="1" applyAlignment="1">
      <alignment horizontal="center"/>
    </xf>
    <xf numFmtId="49" fontId="4" fillId="3" borderId="80" xfId="0" applyNumberFormat="1" applyFont="1" applyFill="1" applyBorder="1" applyAlignment="1">
      <alignment horizontal="center"/>
    </xf>
    <xf numFmtId="49" fontId="4" fillId="3" borderId="122" xfId="0" applyNumberFormat="1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80" xfId="0" applyNumberFormat="1" applyFont="1" applyBorder="1" applyAlignment="1">
      <alignment horizontal="center"/>
    </xf>
    <xf numFmtId="0" fontId="2" fillId="0" borderId="122" xfId="0" applyNumberFormat="1" applyFont="1" applyBorder="1" applyAlignment="1">
      <alignment horizontal="center"/>
    </xf>
    <xf numFmtId="49" fontId="4" fillId="8" borderId="56" xfId="0" applyNumberFormat="1" applyFont="1" applyFill="1" applyBorder="1" applyAlignment="1">
      <alignment horizontal="center"/>
    </xf>
    <xf numFmtId="49" fontId="4" fillId="8" borderId="57" xfId="0" applyNumberFormat="1" applyFont="1" applyFill="1" applyBorder="1" applyAlignment="1">
      <alignment horizontal="center"/>
    </xf>
    <xf numFmtId="49" fontId="14" fillId="8" borderId="97" xfId="0" applyNumberFormat="1" applyFont="1" applyFill="1" applyBorder="1" applyAlignment="1">
      <alignment horizontal="center"/>
    </xf>
    <xf numFmtId="0" fontId="2" fillId="0" borderId="123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0" borderId="56" xfId="0" applyNumberFormat="1" applyFont="1" applyBorder="1" applyAlignment="1">
      <alignment horizontal="center"/>
    </xf>
    <xf numFmtId="0" fontId="4" fillId="0" borderId="79" xfId="0" applyNumberFormat="1" applyFont="1" applyBorder="1" applyAlignment="1">
      <alignment horizontal="center"/>
    </xf>
    <xf numFmtId="0" fontId="2" fillId="0" borderId="56" xfId="0" applyNumberFormat="1" applyFont="1" applyBorder="1" applyAlignment="1">
      <alignment horizontal="center"/>
    </xf>
    <xf numFmtId="0" fontId="2" fillId="0" borderId="57" xfId="0" applyNumberFormat="1" applyFont="1" applyBorder="1" applyAlignment="1">
      <alignment horizontal="center"/>
    </xf>
    <xf numFmtId="0" fontId="15" fillId="0" borderId="27" xfId="0" applyNumberFormat="1" applyFont="1" applyBorder="1" applyAlignment="1">
      <alignment horizontal="center"/>
    </xf>
    <xf numFmtId="0" fontId="15" fillId="0" borderId="56" xfId="0" applyNumberFormat="1" applyFont="1" applyBorder="1" applyAlignment="1">
      <alignment horizontal="center"/>
    </xf>
    <xf numFmtId="0" fontId="15" fillId="0" borderId="57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57" xfId="0" applyNumberFormat="1" applyFont="1" applyBorder="1" applyAlignment="1">
      <alignment horizontal="center"/>
    </xf>
    <xf numFmtId="0" fontId="14" fillId="8" borderId="9" xfId="0" applyNumberFormat="1" applyFont="1" applyFill="1" applyBorder="1" applyAlignment="1">
      <alignment horizontal="center"/>
    </xf>
    <xf numFmtId="0" fontId="4" fillId="8" borderId="27" xfId="0" applyNumberFormat="1" applyFont="1" applyFill="1" applyBorder="1" applyAlignment="1">
      <alignment horizontal="center"/>
    </xf>
    <xf numFmtId="49" fontId="4" fillId="8" borderId="9" xfId="0" applyNumberFormat="1" applyFont="1" applyFill="1" applyBorder="1" applyAlignment="1">
      <alignment horizontal="center"/>
    </xf>
    <xf numFmtId="49" fontId="4" fillId="8" borderId="27" xfId="0" applyNumberFormat="1" applyFont="1" applyFill="1" applyBorder="1" applyAlignment="1">
      <alignment horizontal="center"/>
    </xf>
    <xf numFmtId="49" fontId="4" fillId="8" borderId="54" xfId="0" applyNumberFormat="1" applyFont="1" applyFill="1" applyBorder="1" applyAlignment="1">
      <alignment horizontal="center"/>
    </xf>
    <xf numFmtId="49" fontId="4" fillId="3" borderId="9" xfId="0" applyNumberFormat="1" applyFont="1" applyFill="1" applyBorder="1"/>
    <xf numFmtId="49" fontId="4" fillId="3" borderId="56" xfId="0" applyNumberFormat="1" applyFont="1" applyFill="1" applyBorder="1"/>
    <xf numFmtId="49" fontId="4" fillId="3" borderId="80" xfId="0" applyNumberFormat="1" applyFont="1" applyFill="1" applyBorder="1"/>
    <xf numFmtId="0" fontId="14" fillId="3" borderId="9" xfId="0" applyNumberFormat="1" applyFont="1" applyFill="1" applyBorder="1" applyAlignment="1">
      <alignment horizontal="center"/>
    </xf>
    <xf numFmtId="49" fontId="4" fillId="3" borderId="56" xfId="0" applyNumberFormat="1" applyFont="1" applyFill="1" applyBorder="1" applyAlignment="1">
      <alignment horizontal="center"/>
    </xf>
    <xf numFmtId="0" fontId="4" fillId="8" borderId="54" xfId="0" applyNumberFormat="1" applyFont="1" applyFill="1" applyBorder="1" applyAlignment="1">
      <alignment horizontal="center"/>
    </xf>
    <xf numFmtId="0" fontId="4" fillId="8" borderId="56" xfId="0" applyNumberFormat="1" applyFont="1" applyFill="1" applyBorder="1" applyAlignment="1">
      <alignment horizontal="center"/>
    </xf>
    <xf numFmtId="0" fontId="4" fillId="8" borderId="80" xfId="0" applyNumberFormat="1" applyFont="1" applyFill="1" applyBorder="1" applyAlignment="1">
      <alignment horizontal="center"/>
    </xf>
    <xf numFmtId="0" fontId="14" fillId="8" borderId="27" xfId="0" applyNumberFormat="1" applyFont="1" applyFill="1" applyBorder="1" applyAlignment="1">
      <alignment horizontal="center"/>
    </xf>
    <xf numFmtId="0" fontId="14" fillId="9" borderId="61" xfId="0" applyFont="1" applyFill="1" applyBorder="1" applyAlignment="1">
      <alignment horizontal="center" wrapText="1"/>
    </xf>
    <xf numFmtId="0" fontId="14" fillId="9" borderId="44" xfId="0" applyFont="1" applyFill="1" applyBorder="1" applyAlignment="1">
      <alignment horizontal="center" wrapText="1"/>
    </xf>
    <xf numFmtId="0" fontId="14" fillId="9" borderId="78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3" borderId="80" xfId="0" applyFont="1" applyFill="1" applyBorder="1" applyAlignment="1">
      <alignment horizontal="center"/>
    </xf>
    <xf numFmtId="0" fontId="15" fillId="3" borderId="57" xfId="0" applyFont="1" applyFill="1" applyBorder="1" applyAlignment="1">
      <alignment horizontal="center"/>
    </xf>
    <xf numFmtId="49" fontId="15" fillId="3" borderId="80" xfId="0" applyNumberFormat="1" applyFont="1" applyFill="1" applyBorder="1" applyAlignment="1">
      <alignment horizontal="center"/>
    </xf>
    <xf numFmtId="49" fontId="15" fillId="8" borderId="27" xfId="0" applyNumberFormat="1" applyFont="1" applyFill="1" applyBorder="1" applyAlignment="1">
      <alignment horizontal="center"/>
    </xf>
    <xf numFmtId="49" fontId="15" fillId="8" borderId="80" xfId="0" applyNumberFormat="1" applyFont="1" applyFill="1" applyBorder="1" applyAlignment="1">
      <alignment horizontal="center"/>
    </xf>
    <xf numFmtId="49" fontId="15" fillId="8" borderId="57" xfId="0" applyNumberFormat="1" applyFont="1" applyFill="1" applyBorder="1" applyAlignment="1">
      <alignment horizontal="center"/>
    </xf>
    <xf numFmtId="0" fontId="5" fillId="0" borderId="112" xfId="0" applyNumberFormat="1" applyFont="1" applyBorder="1" applyAlignment="1">
      <alignment horizontal="center" vertical="center"/>
    </xf>
    <xf numFmtId="0" fontId="5" fillId="0" borderId="71" xfId="0" applyNumberFormat="1" applyFont="1" applyBorder="1" applyAlignment="1">
      <alignment horizontal="center" vertical="center"/>
    </xf>
    <xf numFmtId="0" fontId="5" fillId="0" borderId="113" xfId="0" applyNumberFormat="1" applyFont="1" applyBorder="1" applyAlignment="1">
      <alignment horizontal="center" vertical="center"/>
    </xf>
    <xf numFmtId="0" fontId="18" fillId="0" borderId="103" xfId="0" applyNumberFormat="1" applyFont="1" applyBorder="1" applyAlignment="1">
      <alignment horizontal="center"/>
    </xf>
    <xf numFmtId="0" fontId="18" fillId="0" borderId="101" xfId="0" applyNumberFormat="1" applyFont="1" applyBorder="1" applyAlignment="1">
      <alignment horizontal="center"/>
    </xf>
    <xf numFmtId="0" fontId="18" fillId="0" borderId="104" xfId="0" applyNumberFormat="1" applyFont="1" applyBorder="1" applyAlignment="1">
      <alignment horizontal="center"/>
    </xf>
    <xf numFmtId="0" fontId="18" fillId="3" borderId="103" xfId="0" applyNumberFormat="1" applyFont="1" applyFill="1" applyBorder="1" applyAlignment="1">
      <alignment horizontal="center"/>
    </xf>
    <xf numFmtId="0" fontId="18" fillId="3" borderId="101" xfId="0" applyNumberFormat="1" applyFont="1" applyFill="1" applyBorder="1" applyAlignment="1">
      <alignment horizontal="center"/>
    </xf>
    <xf numFmtId="0" fontId="18" fillId="3" borderId="104" xfId="0" applyNumberFormat="1" applyFont="1" applyFill="1" applyBorder="1" applyAlignment="1">
      <alignment horizontal="center"/>
    </xf>
    <xf numFmtId="0" fontId="5" fillId="7" borderId="115" xfId="0" applyNumberFormat="1" applyFont="1" applyFill="1" applyBorder="1" applyAlignment="1">
      <alignment horizontal="center" vertical="center" textRotation="90" wrapText="1"/>
    </xf>
    <xf numFmtId="0" fontId="5" fillId="7" borderId="116" xfId="0" applyNumberFormat="1" applyFont="1" applyFill="1" applyBorder="1" applyAlignment="1">
      <alignment horizontal="center" vertical="center" textRotation="90" wrapText="1"/>
    </xf>
    <xf numFmtId="0" fontId="5" fillId="7" borderId="10" xfId="0" applyNumberFormat="1" applyFont="1" applyFill="1" applyBorder="1" applyAlignment="1">
      <alignment horizontal="center" vertical="center" textRotation="90" wrapText="1"/>
    </xf>
    <xf numFmtId="0" fontId="5" fillId="7" borderId="33" xfId="0" applyNumberFormat="1" applyFont="1" applyFill="1" applyBorder="1" applyAlignment="1">
      <alignment horizontal="center" vertical="center" textRotation="90" wrapText="1"/>
    </xf>
    <xf numFmtId="0" fontId="5" fillId="0" borderId="88" xfId="0" applyNumberFormat="1" applyFont="1" applyFill="1" applyBorder="1" applyAlignment="1">
      <alignment horizontal="center" vertical="center" textRotation="90" wrapText="1"/>
    </xf>
    <xf numFmtId="0" fontId="4" fillId="0" borderId="105" xfId="0" applyNumberFormat="1" applyFont="1" applyFill="1" applyBorder="1" applyAlignment="1">
      <alignment horizontal="center" vertical="center" textRotation="90" wrapText="1"/>
    </xf>
    <xf numFmtId="0" fontId="4" fillId="0" borderId="106" xfId="0" applyNumberFormat="1" applyFont="1" applyFill="1" applyBorder="1" applyAlignment="1">
      <alignment horizontal="center" vertical="center" textRotation="90" wrapText="1"/>
    </xf>
    <xf numFmtId="0" fontId="4" fillId="0" borderId="108" xfId="0" applyNumberFormat="1" applyFont="1" applyFill="1" applyBorder="1" applyAlignment="1">
      <alignment horizontal="center" vertical="center" textRotation="90" wrapText="1"/>
    </xf>
    <xf numFmtId="0" fontId="5" fillId="14" borderId="74" xfId="0" applyNumberFormat="1" applyFont="1" applyFill="1" applyBorder="1" applyAlignment="1">
      <alignment horizontal="center" vertical="center" textRotation="90" wrapText="1"/>
    </xf>
    <xf numFmtId="0" fontId="5" fillId="14" borderId="87" xfId="0" applyNumberFormat="1" applyFont="1" applyFill="1" applyBorder="1" applyAlignment="1">
      <alignment horizontal="center" vertical="center" textRotation="90" wrapText="1"/>
    </xf>
    <xf numFmtId="0" fontId="4" fillId="3" borderId="9" xfId="0" applyNumberFormat="1" applyFont="1" applyFill="1" applyBorder="1" applyAlignment="1">
      <alignment horizontal="center"/>
    </xf>
    <xf numFmtId="49" fontId="14" fillId="3" borderId="27" xfId="0" applyNumberFormat="1" applyFont="1" applyFill="1" applyBorder="1" applyAlignment="1">
      <alignment horizontal="center"/>
    </xf>
    <xf numFmtId="49" fontId="4" fillId="3" borderId="57" xfId="0" applyNumberFormat="1" applyFont="1" applyFill="1" applyBorder="1" applyAlignment="1">
      <alignment horizontal="center"/>
    </xf>
    <xf numFmtId="49" fontId="14" fillId="8" borderId="54" xfId="0" applyNumberFormat="1" applyFont="1" applyFill="1" applyBorder="1" applyAlignment="1">
      <alignment horizontal="center"/>
    </xf>
    <xf numFmtId="0" fontId="14" fillId="3" borderId="27" xfId="0" applyNumberFormat="1" applyFont="1" applyFill="1" applyBorder="1" applyAlignment="1">
      <alignment horizontal="center"/>
    </xf>
    <xf numFmtId="0" fontId="4" fillId="3" borderId="56" xfId="0" applyNumberFormat="1" applyFont="1" applyFill="1" applyBorder="1" applyAlignment="1">
      <alignment horizontal="center"/>
    </xf>
    <xf numFmtId="0" fontId="4" fillId="3" borderId="57" xfId="0" applyNumberFormat="1" applyFont="1" applyFill="1" applyBorder="1" applyAlignment="1">
      <alignment horizontal="center"/>
    </xf>
    <xf numFmtId="49" fontId="14" fillId="8" borderId="9" xfId="0" applyNumberFormat="1" applyFont="1" applyFill="1" applyBorder="1" applyAlignment="1">
      <alignment horizontal="center"/>
    </xf>
    <xf numFmtId="49" fontId="14" fillId="3" borderId="97" xfId="0" applyNumberFormat="1" applyFont="1" applyFill="1" applyBorder="1" applyAlignment="1">
      <alignment horizontal="center"/>
    </xf>
    <xf numFmtId="0" fontId="15" fillId="0" borderId="88" xfId="0" applyFont="1" applyBorder="1"/>
    <xf numFmtId="0" fontId="14" fillId="16" borderId="130" xfId="0" applyFont="1" applyFill="1" applyBorder="1" applyAlignment="1">
      <alignment horizontal="center"/>
    </xf>
    <xf numFmtId="0" fontId="19" fillId="16" borderId="130" xfId="0" applyFont="1" applyFill="1" applyBorder="1" applyAlignment="1">
      <alignment horizontal="center"/>
    </xf>
    <xf numFmtId="0" fontId="5" fillId="0" borderId="73" xfId="0" applyNumberFormat="1" applyFont="1" applyBorder="1" applyAlignment="1">
      <alignment horizontal="center" vertical="center" textRotation="90" wrapText="1"/>
    </xf>
    <xf numFmtId="0" fontId="5" fillId="0" borderId="68" xfId="0" applyNumberFormat="1" applyFont="1" applyBorder="1" applyAlignment="1">
      <alignment horizontal="center" vertical="center" textRotation="90" wrapText="1"/>
    </xf>
    <xf numFmtId="0" fontId="5" fillId="4" borderId="49" xfId="0" applyNumberFormat="1" applyFont="1" applyFill="1" applyBorder="1" applyAlignment="1">
      <alignment horizontal="center" vertical="center" textRotation="90" wrapText="1"/>
    </xf>
    <xf numFmtId="0" fontId="5" fillId="4" borderId="72" xfId="0" applyNumberFormat="1" applyFont="1" applyFill="1" applyBorder="1" applyAlignment="1">
      <alignment horizontal="center" vertical="center" textRotation="90" wrapText="1"/>
    </xf>
    <xf numFmtId="0" fontId="5" fillId="4" borderId="74" xfId="0" applyNumberFormat="1" applyFont="1" applyFill="1" applyBorder="1" applyAlignment="1">
      <alignment horizontal="center" vertical="center" wrapText="1"/>
    </xf>
    <xf numFmtId="0" fontId="5" fillId="4" borderId="75" xfId="0" applyNumberFormat="1" applyFont="1" applyFill="1" applyBorder="1" applyAlignment="1">
      <alignment horizontal="center" vertical="center" wrapText="1"/>
    </xf>
    <xf numFmtId="0" fontId="5" fillId="4" borderId="22" xfId="0" applyNumberFormat="1" applyFont="1" applyFill="1" applyBorder="1" applyAlignment="1">
      <alignment horizontal="center" vertical="center" wrapText="1"/>
    </xf>
    <xf numFmtId="0" fontId="5" fillId="4" borderId="23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49" fontId="15" fillId="3" borderId="57" xfId="0" applyNumberFormat="1" applyFont="1" applyFill="1" applyBorder="1" applyAlignment="1">
      <alignment horizontal="center"/>
    </xf>
    <xf numFmtId="49" fontId="15" fillId="3" borderId="27" xfId="0" applyNumberFormat="1" applyFont="1" applyFill="1" applyBorder="1"/>
    <xf numFmtId="49" fontId="15" fillId="3" borderId="80" xfId="0" applyNumberFormat="1" applyFont="1" applyFill="1" applyBorder="1"/>
    <xf numFmtId="49" fontId="15" fillId="3" borderId="57" xfId="0" applyNumberFormat="1" applyFont="1" applyFill="1" applyBorder="1"/>
    <xf numFmtId="0" fontId="15" fillId="0" borderId="91" xfId="0" applyFont="1" applyBorder="1" applyAlignment="1">
      <alignment wrapText="1"/>
    </xf>
    <xf numFmtId="0" fontId="15" fillId="0" borderId="114" xfId="0" applyFont="1" applyBorder="1" applyAlignment="1">
      <alignment wrapText="1"/>
    </xf>
    <xf numFmtId="0" fontId="15" fillId="0" borderId="102" xfId="0" applyFont="1" applyBorder="1" applyAlignment="1">
      <alignment wrapText="1"/>
    </xf>
    <xf numFmtId="49" fontId="21" fillId="8" borderId="8" xfId="0" applyNumberFormat="1" applyFont="1" applyFill="1" applyBorder="1" applyAlignment="1">
      <alignment horizontal="left" wrapText="1"/>
    </xf>
    <xf numFmtId="49" fontId="21" fillId="8" borderId="75" xfId="0" applyNumberFormat="1" applyFont="1" applyFill="1" applyBorder="1" applyAlignment="1">
      <alignment horizontal="left" wrapText="1"/>
    </xf>
    <xf numFmtId="49" fontId="15" fillId="8" borderId="69" xfId="0" applyNumberFormat="1" applyFont="1" applyFill="1" applyBorder="1" applyAlignment="1">
      <alignment horizontal="left" wrapText="1"/>
    </xf>
    <xf numFmtId="49" fontId="8" fillId="8" borderId="7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845"/>
  <sheetViews>
    <sheetView tabSelected="1" topLeftCell="A91" workbookViewId="0">
      <selection activeCell="R52" sqref="R52"/>
    </sheetView>
  </sheetViews>
  <sheetFormatPr defaultColWidth="9" defaultRowHeight="12.75" x14ac:dyDescent="0.2"/>
  <cols>
    <col min="1" max="1" width="14" style="1" customWidth="1"/>
    <col min="4" max="4" width="19.85546875" customWidth="1"/>
    <col min="5" max="5" width="5.5703125" style="134" customWidth="1"/>
    <col min="6" max="6" width="5.5703125" customWidth="1"/>
    <col min="7" max="7" width="5.5703125" style="123" customWidth="1"/>
    <col min="8" max="8" width="5.5703125" customWidth="1"/>
    <col min="9" max="11" width="5.5703125" style="125" customWidth="1"/>
    <col min="12" max="12" width="5.5703125" customWidth="1"/>
    <col min="13" max="13" width="7.28515625" customWidth="1"/>
    <col min="14" max="14" width="5.5703125" customWidth="1"/>
    <col min="15" max="16" width="7.28515625" customWidth="1"/>
    <col min="17" max="17" width="7.7109375" customWidth="1"/>
    <col min="18" max="18" width="7.42578125" customWidth="1"/>
    <col min="19" max="19" width="5.5703125" customWidth="1"/>
    <col min="20" max="20" width="6.5703125" customWidth="1"/>
    <col min="21" max="24" width="5.28515625" style="2" customWidth="1"/>
    <col min="25" max="45" width="5.28515625" customWidth="1"/>
    <col min="46" max="52" width="5.28515625" style="3" customWidth="1"/>
    <col min="53" max="70" width="9" style="3" customWidth="1"/>
  </cols>
  <sheetData>
    <row r="1" spans="1:70" s="4" customFormat="1" ht="60" customHeight="1" x14ac:dyDescent="0.2">
      <c r="A1" s="650" t="s">
        <v>174</v>
      </c>
      <c r="B1" s="651"/>
      <c r="C1" s="651"/>
      <c r="D1" s="651"/>
      <c r="E1" s="651"/>
      <c r="F1" s="651"/>
      <c r="G1" s="651"/>
      <c r="H1" s="651"/>
      <c r="I1" s="651"/>
      <c r="J1" s="652"/>
      <c r="K1" s="652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5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s="7" customFormat="1" ht="12" customHeight="1" x14ac:dyDescent="0.2">
      <c r="A2" s="653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8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s="7" customFormat="1" ht="12.75" customHeight="1" thickBot="1" x14ac:dyDescent="0.25">
      <c r="A3" s="653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8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1:70" s="7" customFormat="1" ht="12" customHeight="1" thickBot="1" x14ac:dyDescent="0.25">
      <c r="A4" s="643" t="s">
        <v>0</v>
      </c>
      <c r="B4" s="646" t="s">
        <v>1</v>
      </c>
      <c r="C4" s="647"/>
      <c r="D4" s="647"/>
      <c r="E4" s="1032" t="s">
        <v>2</v>
      </c>
      <c r="F4" s="1033"/>
      <c r="G4" s="1033"/>
      <c r="H4" s="1033"/>
      <c r="I4" s="1033"/>
      <c r="J4" s="1033"/>
      <c r="K4" s="1033"/>
      <c r="L4" s="1034"/>
      <c r="M4" s="709" t="s">
        <v>3</v>
      </c>
      <c r="N4" s="712" t="s">
        <v>4</v>
      </c>
      <c r="O4" s="712" t="s">
        <v>5</v>
      </c>
      <c r="P4" s="724" t="s">
        <v>6</v>
      </c>
      <c r="Q4" s="676" t="s">
        <v>7</v>
      </c>
      <c r="R4" s="677"/>
      <c r="S4" s="677"/>
      <c r="T4" s="678"/>
      <c r="U4" s="735" t="s">
        <v>14</v>
      </c>
      <c r="V4" s="735"/>
      <c r="W4" s="735"/>
      <c r="X4" s="735"/>
      <c r="Y4" s="735"/>
      <c r="Z4" s="735"/>
      <c r="AA4" s="735"/>
      <c r="AB4" s="736"/>
      <c r="AC4" s="734" t="s">
        <v>169</v>
      </c>
      <c r="AD4" s="735"/>
      <c r="AE4" s="735"/>
      <c r="AF4" s="735"/>
      <c r="AG4" s="735"/>
      <c r="AH4" s="735"/>
      <c r="AI4" s="735"/>
      <c r="AJ4" s="736"/>
      <c r="AK4" s="734" t="s">
        <v>15</v>
      </c>
      <c r="AL4" s="735"/>
      <c r="AM4" s="735"/>
      <c r="AN4" s="735"/>
      <c r="AO4" s="735"/>
      <c r="AP4" s="735"/>
      <c r="AQ4" s="735"/>
      <c r="AR4" s="736"/>
      <c r="AS4" s="734" t="s">
        <v>170</v>
      </c>
      <c r="AT4" s="735"/>
      <c r="AU4" s="735"/>
      <c r="AV4" s="735"/>
      <c r="AW4" s="735"/>
      <c r="AX4" s="735"/>
      <c r="AY4" s="735"/>
      <c r="AZ4" s="736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s="7" customFormat="1" ht="16.5" customHeight="1" thickBot="1" x14ac:dyDescent="0.25">
      <c r="A5" s="644"/>
      <c r="B5" s="648"/>
      <c r="C5" s="649"/>
      <c r="D5" s="649"/>
      <c r="E5" s="1035"/>
      <c r="F5" s="1036"/>
      <c r="G5" s="1036"/>
      <c r="H5" s="1036"/>
      <c r="I5" s="1036"/>
      <c r="J5" s="1036"/>
      <c r="K5" s="1036"/>
      <c r="L5" s="1037"/>
      <c r="M5" s="710"/>
      <c r="N5" s="713"/>
      <c r="O5" s="713"/>
      <c r="P5" s="725"/>
      <c r="Q5" s="679"/>
      <c r="R5" s="680"/>
      <c r="S5" s="680"/>
      <c r="T5" s="681"/>
      <c r="U5" s="659"/>
      <c r="V5" s="659"/>
      <c r="W5" s="659"/>
      <c r="X5" s="659"/>
      <c r="Y5" s="659"/>
      <c r="Z5" s="659"/>
      <c r="AA5" s="659"/>
      <c r="AB5" s="738"/>
      <c r="AC5" s="737"/>
      <c r="AD5" s="659"/>
      <c r="AE5" s="659"/>
      <c r="AF5" s="659"/>
      <c r="AG5" s="659"/>
      <c r="AH5" s="659"/>
      <c r="AI5" s="659"/>
      <c r="AJ5" s="738"/>
      <c r="AK5" s="737"/>
      <c r="AL5" s="659"/>
      <c r="AM5" s="659"/>
      <c r="AN5" s="659"/>
      <c r="AO5" s="659"/>
      <c r="AP5" s="659"/>
      <c r="AQ5" s="659"/>
      <c r="AR5" s="738"/>
      <c r="AS5" s="737"/>
      <c r="AT5" s="659"/>
      <c r="AU5" s="659"/>
      <c r="AV5" s="659"/>
      <c r="AW5" s="659"/>
      <c r="AX5" s="659"/>
      <c r="AY5" s="659"/>
      <c r="AZ5" s="738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s="7" customFormat="1" ht="12.75" customHeight="1" x14ac:dyDescent="0.2">
      <c r="A6" s="644"/>
      <c r="B6" s="648"/>
      <c r="C6" s="649"/>
      <c r="D6" s="649"/>
      <c r="E6" s="691" t="s">
        <v>8</v>
      </c>
      <c r="F6" s="694" t="s">
        <v>9</v>
      </c>
      <c r="G6" s="715" t="s">
        <v>10</v>
      </c>
      <c r="H6" s="697" t="s">
        <v>11</v>
      </c>
      <c r="I6" s="700" t="s">
        <v>12</v>
      </c>
      <c r="J6" s="706" t="s">
        <v>13</v>
      </c>
      <c r="K6" s="703" t="s">
        <v>138</v>
      </c>
      <c r="L6" s="697" t="s">
        <v>139</v>
      </c>
      <c r="M6" s="710"/>
      <c r="N6" s="713"/>
      <c r="O6" s="713"/>
      <c r="P6" s="725"/>
      <c r="Q6" s="679"/>
      <c r="R6" s="680"/>
      <c r="S6" s="680"/>
      <c r="T6" s="681"/>
      <c r="U6" s="659"/>
      <c r="V6" s="659"/>
      <c r="W6" s="659"/>
      <c r="X6" s="659"/>
      <c r="Y6" s="659"/>
      <c r="Z6" s="659"/>
      <c r="AA6" s="659"/>
      <c r="AB6" s="738"/>
      <c r="AC6" s="737"/>
      <c r="AD6" s="659"/>
      <c r="AE6" s="659"/>
      <c r="AF6" s="659"/>
      <c r="AG6" s="659"/>
      <c r="AH6" s="659"/>
      <c r="AI6" s="659"/>
      <c r="AJ6" s="738"/>
      <c r="AK6" s="737"/>
      <c r="AL6" s="659"/>
      <c r="AM6" s="659"/>
      <c r="AN6" s="659"/>
      <c r="AO6" s="659"/>
      <c r="AP6" s="659"/>
      <c r="AQ6" s="659"/>
      <c r="AR6" s="738"/>
      <c r="AS6" s="737"/>
      <c r="AT6" s="659"/>
      <c r="AU6" s="659"/>
      <c r="AV6" s="659"/>
      <c r="AW6" s="659"/>
      <c r="AX6" s="659"/>
      <c r="AY6" s="659"/>
      <c r="AZ6" s="738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7" customFormat="1" ht="8.4499999999999993" customHeight="1" thickBot="1" x14ac:dyDescent="0.25">
      <c r="A7" s="644"/>
      <c r="B7" s="648"/>
      <c r="C7" s="649"/>
      <c r="D7" s="649"/>
      <c r="E7" s="692"/>
      <c r="F7" s="695"/>
      <c r="G7" s="716"/>
      <c r="H7" s="698"/>
      <c r="I7" s="701"/>
      <c r="J7" s="707"/>
      <c r="K7" s="704"/>
      <c r="L7" s="698"/>
      <c r="M7" s="710"/>
      <c r="N7" s="713"/>
      <c r="O7" s="713"/>
      <c r="P7" s="725"/>
      <c r="Q7" s="679"/>
      <c r="R7" s="680"/>
      <c r="S7" s="680"/>
      <c r="T7" s="681"/>
      <c r="U7" s="740"/>
      <c r="V7" s="740"/>
      <c r="W7" s="740"/>
      <c r="X7" s="740"/>
      <c r="Y7" s="740"/>
      <c r="Z7" s="740"/>
      <c r="AA7" s="740"/>
      <c r="AB7" s="741"/>
      <c r="AC7" s="739"/>
      <c r="AD7" s="740"/>
      <c r="AE7" s="740"/>
      <c r="AF7" s="740"/>
      <c r="AG7" s="740"/>
      <c r="AH7" s="740"/>
      <c r="AI7" s="740"/>
      <c r="AJ7" s="741"/>
      <c r="AK7" s="739"/>
      <c r="AL7" s="740"/>
      <c r="AM7" s="740"/>
      <c r="AN7" s="740"/>
      <c r="AO7" s="740"/>
      <c r="AP7" s="740"/>
      <c r="AQ7" s="740"/>
      <c r="AR7" s="741"/>
      <c r="AS7" s="997"/>
      <c r="AT7" s="998"/>
      <c r="AU7" s="998"/>
      <c r="AV7" s="998"/>
      <c r="AW7" s="998"/>
      <c r="AX7" s="998"/>
      <c r="AY7" s="998"/>
      <c r="AZ7" s="99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7" customFormat="1" ht="18.75" customHeight="1" thickBot="1" x14ac:dyDescent="0.25">
      <c r="A8" s="644"/>
      <c r="B8" s="648"/>
      <c r="C8" s="649"/>
      <c r="D8" s="649"/>
      <c r="E8" s="692"/>
      <c r="F8" s="695"/>
      <c r="G8" s="716"/>
      <c r="H8" s="698"/>
      <c r="I8" s="701"/>
      <c r="J8" s="707"/>
      <c r="K8" s="704"/>
      <c r="L8" s="698"/>
      <c r="M8" s="710"/>
      <c r="N8" s="713"/>
      <c r="O8" s="713"/>
      <c r="P8" s="725"/>
      <c r="Q8" s="679"/>
      <c r="R8" s="680"/>
      <c r="S8" s="680"/>
      <c r="T8" s="681"/>
      <c r="U8" s="742" t="s">
        <v>16</v>
      </c>
      <c r="V8" s="743"/>
      <c r="W8" s="743"/>
      <c r="X8" s="742"/>
      <c r="Y8" s="744" t="s">
        <v>17</v>
      </c>
      <c r="Z8" s="659"/>
      <c r="AA8" s="659"/>
      <c r="AB8" s="660"/>
      <c r="AC8" s="655" t="s">
        <v>18</v>
      </c>
      <c r="AD8" s="656"/>
      <c r="AE8" s="656"/>
      <c r="AF8" s="657"/>
      <c r="AG8" s="658" t="s">
        <v>19</v>
      </c>
      <c r="AH8" s="659"/>
      <c r="AI8" s="659"/>
      <c r="AJ8" s="660"/>
      <c r="AK8" s="664" t="s">
        <v>20</v>
      </c>
      <c r="AL8" s="665"/>
      <c r="AM8" s="665"/>
      <c r="AN8" s="666"/>
      <c r="AO8" s="658" t="s">
        <v>171</v>
      </c>
      <c r="AP8" s="659"/>
      <c r="AQ8" s="659"/>
      <c r="AR8" s="660"/>
      <c r="AS8" s="631" t="s">
        <v>172</v>
      </c>
      <c r="AT8" s="632"/>
      <c r="AU8" s="632"/>
      <c r="AV8" s="633"/>
      <c r="AW8" s="637" t="s">
        <v>173</v>
      </c>
      <c r="AX8" s="638"/>
      <c r="AY8" s="638"/>
      <c r="AZ8" s="63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7" customFormat="1" ht="6.75" customHeight="1" thickBot="1" x14ac:dyDescent="0.25">
      <c r="A9" s="644"/>
      <c r="B9" s="648"/>
      <c r="C9" s="649"/>
      <c r="D9" s="649"/>
      <c r="E9" s="692"/>
      <c r="F9" s="695"/>
      <c r="G9" s="716"/>
      <c r="H9" s="698"/>
      <c r="I9" s="701"/>
      <c r="J9" s="707"/>
      <c r="K9" s="704"/>
      <c r="L9" s="698"/>
      <c r="M9" s="710"/>
      <c r="N9" s="713"/>
      <c r="O9" s="713"/>
      <c r="P9" s="725"/>
      <c r="Q9" s="682"/>
      <c r="R9" s="683"/>
      <c r="S9" s="683"/>
      <c r="T9" s="684"/>
      <c r="U9" s="604"/>
      <c r="V9" s="238"/>
      <c r="W9" s="238"/>
      <c r="X9" s="238"/>
      <c r="Y9" s="661"/>
      <c r="Z9" s="662"/>
      <c r="AA9" s="662"/>
      <c r="AB9" s="663"/>
      <c r="AC9" s="10"/>
      <c r="AD9" s="11"/>
      <c r="AE9" s="11"/>
      <c r="AF9" s="11"/>
      <c r="AG9" s="661"/>
      <c r="AH9" s="662"/>
      <c r="AI9" s="662"/>
      <c r="AJ9" s="663"/>
      <c r="AK9" s="667"/>
      <c r="AL9" s="668"/>
      <c r="AM9" s="668"/>
      <c r="AN9" s="669"/>
      <c r="AO9" s="661"/>
      <c r="AP9" s="662"/>
      <c r="AQ9" s="662"/>
      <c r="AR9" s="663"/>
      <c r="AS9" s="634"/>
      <c r="AT9" s="635"/>
      <c r="AU9" s="635"/>
      <c r="AV9" s="636"/>
      <c r="AW9" s="640"/>
      <c r="AX9" s="641"/>
      <c r="AY9" s="641"/>
      <c r="AZ9" s="642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7" customFormat="1" ht="12.75" customHeight="1" x14ac:dyDescent="0.2">
      <c r="A10" s="644"/>
      <c r="B10" s="648"/>
      <c r="C10" s="649"/>
      <c r="D10" s="649"/>
      <c r="E10" s="692"/>
      <c r="F10" s="695"/>
      <c r="G10" s="716"/>
      <c r="H10" s="698"/>
      <c r="I10" s="701"/>
      <c r="J10" s="707"/>
      <c r="K10" s="704"/>
      <c r="L10" s="698"/>
      <c r="M10" s="710"/>
      <c r="N10" s="713"/>
      <c r="O10" s="713"/>
      <c r="P10" s="726"/>
      <c r="Q10" s="728" t="s">
        <v>21</v>
      </c>
      <c r="R10" s="731" t="s">
        <v>22</v>
      </c>
      <c r="S10" s="1028" t="s">
        <v>23</v>
      </c>
      <c r="T10" s="1030" t="s">
        <v>24</v>
      </c>
      <c r="U10" s="685" t="s">
        <v>25</v>
      </c>
      <c r="V10" s="685" t="s">
        <v>26</v>
      </c>
      <c r="W10" s="685" t="s">
        <v>27</v>
      </c>
      <c r="X10" s="685" t="s">
        <v>28</v>
      </c>
      <c r="Y10" s="688" t="s">
        <v>29</v>
      </c>
      <c r="Z10" s="688" t="s">
        <v>30</v>
      </c>
      <c r="AA10" s="688" t="s">
        <v>31</v>
      </c>
      <c r="AB10" s="673" t="s">
        <v>28</v>
      </c>
      <c r="AC10" s="670" t="s">
        <v>25</v>
      </c>
      <c r="AD10" s="670" t="s">
        <v>26</v>
      </c>
      <c r="AE10" s="670" t="s">
        <v>27</v>
      </c>
      <c r="AF10" s="670" t="s">
        <v>28</v>
      </c>
      <c r="AG10" s="688" t="s">
        <v>29</v>
      </c>
      <c r="AH10" s="688" t="s">
        <v>30</v>
      </c>
      <c r="AI10" s="688" t="s">
        <v>31</v>
      </c>
      <c r="AJ10" s="673" t="s">
        <v>28</v>
      </c>
      <c r="AK10" s="721" t="s">
        <v>29</v>
      </c>
      <c r="AL10" s="721" t="s">
        <v>30</v>
      </c>
      <c r="AM10" s="721" t="s">
        <v>31</v>
      </c>
      <c r="AN10" s="745" t="s">
        <v>28</v>
      </c>
      <c r="AO10" s="748" t="s">
        <v>29</v>
      </c>
      <c r="AP10" s="748" t="s">
        <v>30</v>
      </c>
      <c r="AQ10" s="751" t="s">
        <v>31</v>
      </c>
      <c r="AR10" s="673" t="s">
        <v>28</v>
      </c>
      <c r="AS10" s="1006" t="s">
        <v>29</v>
      </c>
      <c r="AT10" s="1008" t="s">
        <v>30</v>
      </c>
      <c r="AU10" s="1008" t="s">
        <v>32</v>
      </c>
      <c r="AV10" s="1014" t="s">
        <v>28</v>
      </c>
      <c r="AW10" s="1010" t="s">
        <v>29</v>
      </c>
      <c r="AX10" s="1010" t="s">
        <v>30</v>
      </c>
      <c r="AY10" s="1010" t="s">
        <v>31</v>
      </c>
      <c r="AZ10" s="1011" t="s">
        <v>28</v>
      </c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7" customFormat="1" ht="13.7" customHeight="1" x14ac:dyDescent="0.2">
      <c r="A11" s="644"/>
      <c r="B11" s="648"/>
      <c r="C11" s="649"/>
      <c r="D11" s="649"/>
      <c r="E11" s="692"/>
      <c r="F11" s="695"/>
      <c r="G11" s="716"/>
      <c r="H11" s="698"/>
      <c r="I11" s="701"/>
      <c r="J11" s="707"/>
      <c r="K11" s="704"/>
      <c r="L11" s="698"/>
      <c r="M11" s="710"/>
      <c r="N11" s="713"/>
      <c r="O11" s="713"/>
      <c r="P11" s="726"/>
      <c r="Q11" s="729"/>
      <c r="R11" s="732"/>
      <c r="S11" s="1028"/>
      <c r="T11" s="1030"/>
      <c r="U11" s="686"/>
      <c r="V11" s="686"/>
      <c r="W11" s="686"/>
      <c r="X11" s="686"/>
      <c r="Y11" s="689"/>
      <c r="Z11" s="689"/>
      <c r="AA11" s="689"/>
      <c r="AB11" s="674"/>
      <c r="AC11" s="671"/>
      <c r="AD11" s="671"/>
      <c r="AE11" s="671"/>
      <c r="AF11" s="671"/>
      <c r="AG11" s="689"/>
      <c r="AH11" s="689"/>
      <c r="AI11" s="689"/>
      <c r="AJ11" s="674"/>
      <c r="AK11" s="722"/>
      <c r="AL11" s="722"/>
      <c r="AM11" s="722"/>
      <c r="AN11" s="746"/>
      <c r="AO11" s="749"/>
      <c r="AP11" s="749"/>
      <c r="AQ11" s="752"/>
      <c r="AR11" s="674"/>
      <c r="AS11" s="1007"/>
      <c r="AT11" s="1009"/>
      <c r="AU11" s="1009"/>
      <c r="AV11" s="1015"/>
      <c r="AW11" s="1010"/>
      <c r="AX11" s="1010"/>
      <c r="AY11" s="1010"/>
      <c r="AZ11" s="1012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7" customFormat="1" ht="13.7" customHeight="1" x14ac:dyDescent="0.2">
      <c r="A12" s="644"/>
      <c r="B12" s="648"/>
      <c r="C12" s="649"/>
      <c r="D12" s="649"/>
      <c r="E12" s="692"/>
      <c r="F12" s="695"/>
      <c r="G12" s="716"/>
      <c r="H12" s="698"/>
      <c r="I12" s="701"/>
      <c r="J12" s="707"/>
      <c r="K12" s="704"/>
      <c r="L12" s="698"/>
      <c r="M12" s="710"/>
      <c r="N12" s="713"/>
      <c r="O12" s="713"/>
      <c r="P12" s="726"/>
      <c r="Q12" s="729"/>
      <c r="R12" s="732"/>
      <c r="S12" s="1028"/>
      <c r="T12" s="1030"/>
      <c r="U12" s="686"/>
      <c r="V12" s="686"/>
      <c r="W12" s="686"/>
      <c r="X12" s="686"/>
      <c r="Y12" s="689"/>
      <c r="Z12" s="689"/>
      <c r="AA12" s="689"/>
      <c r="AB12" s="674"/>
      <c r="AC12" s="671"/>
      <c r="AD12" s="671"/>
      <c r="AE12" s="671"/>
      <c r="AF12" s="671"/>
      <c r="AG12" s="689"/>
      <c r="AH12" s="689"/>
      <c r="AI12" s="689"/>
      <c r="AJ12" s="674"/>
      <c r="AK12" s="722"/>
      <c r="AL12" s="722"/>
      <c r="AM12" s="722"/>
      <c r="AN12" s="746"/>
      <c r="AO12" s="749"/>
      <c r="AP12" s="749"/>
      <c r="AQ12" s="752"/>
      <c r="AR12" s="674"/>
      <c r="AS12" s="1007"/>
      <c r="AT12" s="1009"/>
      <c r="AU12" s="1009"/>
      <c r="AV12" s="1015"/>
      <c r="AW12" s="1010"/>
      <c r="AX12" s="1010"/>
      <c r="AY12" s="1010"/>
      <c r="AZ12" s="1012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7" customFormat="1" ht="78" customHeight="1" x14ac:dyDescent="0.2">
      <c r="A13" s="644"/>
      <c r="B13" s="648"/>
      <c r="C13" s="649"/>
      <c r="D13" s="649"/>
      <c r="E13" s="692"/>
      <c r="F13" s="695"/>
      <c r="G13" s="716"/>
      <c r="H13" s="698"/>
      <c r="I13" s="701"/>
      <c r="J13" s="707"/>
      <c r="K13" s="704"/>
      <c r="L13" s="698"/>
      <c r="M13" s="710"/>
      <c r="N13" s="713"/>
      <c r="O13" s="713"/>
      <c r="P13" s="726"/>
      <c r="Q13" s="729"/>
      <c r="R13" s="732"/>
      <c r="S13" s="1028"/>
      <c r="T13" s="1030"/>
      <c r="U13" s="687"/>
      <c r="V13" s="687"/>
      <c r="W13" s="686"/>
      <c r="X13" s="686"/>
      <c r="Y13" s="689"/>
      <c r="Z13" s="689"/>
      <c r="AA13" s="689"/>
      <c r="AB13" s="674"/>
      <c r="AC13" s="672"/>
      <c r="AD13" s="672"/>
      <c r="AE13" s="671"/>
      <c r="AF13" s="671"/>
      <c r="AG13" s="689"/>
      <c r="AH13" s="689"/>
      <c r="AI13" s="689"/>
      <c r="AJ13" s="674"/>
      <c r="AK13" s="722"/>
      <c r="AL13" s="722"/>
      <c r="AM13" s="722"/>
      <c r="AN13" s="746"/>
      <c r="AO13" s="749"/>
      <c r="AP13" s="749"/>
      <c r="AQ13" s="752"/>
      <c r="AR13" s="674"/>
      <c r="AS13" s="1007"/>
      <c r="AT13" s="1009"/>
      <c r="AU13" s="1009"/>
      <c r="AV13" s="1015"/>
      <c r="AW13" s="1010"/>
      <c r="AX13" s="1010"/>
      <c r="AY13" s="1010"/>
      <c r="AZ13" s="1012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7" customFormat="1" ht="7.15" customHeight="1" x14ac:dyDescent="0.2">
      <c r="A14" s="644"/>
      <c r="B14" s="648"/>
      <c r="C14" s="649"/>
      <c r="D14" s="649"/>
      <c r="E14" s="692"/>
      <c r="F14" s="695"/>
      <c r="G14" s="716"/>
      <c r="H14" s="698"/>
      <c r="I14" s="701"/>
      <c r="J14" s="707"/>
      <c r="K14" s="704"/>
      <c r="L14" s="698"/>
      <c r="M14" s="711"/>
      <c r="N14" s="713"/>
      <c r="O14" s="713"/>
      <c r="P14" s="727"/>
      <c r="Q14" s="729"/>
      <c r="R14" s="732"/>
      <c r="S14" s="1028"/>
      <c r="T14" s="1030"/>
      <c r="U14" s="239"/>
      <c r="V14" s="239"/>
      <c r="W14" s="687"/>
      <c r="X14" s="687"/>
      <c r="Y14" s="689"/>
      <c r="Z14" s="689"/>
      <c r="AA14" s="689"/>
      <c r="AB14" s="675"/>
      <c r="AC14" s="12"/>
      <c r="AD14" s="12"/>
      <c r="AE14" s="672"/>
      <c r="AF14" s="672"/>
      <c r="AG14" s="689"/>
      <c r="AH14" s="689"/>
      <c r="AI14" s="689"/>
      <c r="AJ14" s="675"/>
      <c r="AK14" s="722"/>
      <c r="AL14" s="722"/>
      <c r="AM14" s="722"/>
      <c r="AN14" s="747"/>
      <c r="AO14" s="749"/>
      <c r="AP14" s="749"/>
      <c r="AQ14" s="752"/>
      <c r="AR14" s="675"/>
      <c r="AS14" s="1007"/>
      <c r="AT14" s="1009"/>
      <c r="AU14" s="1009"/>
      <c r="AV14" s="1015"/>
      <c r="AW14" s="1010"/>
      <c r="AX14" s="1010"/>
      <c r="AY14" s="1010"/>
      <c r="AZ14" s="1012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7" customFormat="1" ht="13.15" hidden="1" customHeight="1" x14ac:dyDescent="0.2">
      <c r="A15" s="644"/>
      <c r="B15" s="648"/>
      <c r="C15" s="649"/>
      <c r="D15" s="649"/>
      <c r="E15" s="692"/>
      <c r="F15" s="695"/>
      <c r="G15" s="716"/>
      <c r="H15" s="698"/>
      <c r="I15" s="701"/>
      <c r="J15" s="707"/>
      <c r="K15" s="704"/>
      <c r="L15" s="698"/>
      <c r="M15" s="13"/>
      <c r="N15" s="713"/>
      <c r="O15" s="713"/>
      <c r="P15" s="14"/>
      <c r="Q15" s="729"/>
      <c r="R15" s="732"/>
      <c r="S15" s="1028"/>
      <c r="T15" s="1030"/>
      <c r="U15" s="239"/>
      <c r="V15" s="239"/>
      <c r="W15" s="239"/>
      <c r="X15" s="239"/>
      <c r="Y15" s="689"/>
      <c r="Z15" s="689"/>
      <c r="AA15" s="689"/>
      <c r="AB15" s="15"/>
      <c r="AC15" s="12"/>
      <c r="AD15" s="12"/>
      <c r="AE15" s="12"/>
      <c r="AF15" s="12"/>
      <c r="AG15" s="689"/>
      <c r="AH15" s="689"/>
      <c r="AI15" s="689"/>
      <c r="AJ15" s="15"/>
      <c r="AK15" s="722"/>
      <c r="AL15" s="722"/>
      <c r="AM15" s="722"/>
      <c r="AN15" s="16"/>
      <c r="AO15" s="749"/>
      <c r="AP15" s="749"/>
      <c r="AQ15" s="752"/>
      <c r="AR15" s="17"/>
      <c r="AS15" s="1007"/>
      <c r="AT15" s="1009"/>
      <c r="AU15" s="18"/>
      <c r="AV15" s="199"/>
      <c r="AW15" s="1010"/>
      <c r="AX15" s="1010"/>
      <c r="AY15" s="1010"/>
      <c r="AZ15" s="1012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7" customFormat="1" ht="3.6" customHeight="1" thickBot="1" x14ac:dyDescent="0.25">
      <c r="A16" s="645"/>
      <c r="B16" s="648"/>
      <c r="C16" s="649"/>
      <c r="D16" s="649"/>
      <c r="E16" s="693"/>
      <c r="F16" s="696"/>
      <c r="G16" s="717"/>
      <c r="H16" s="699"/>
      <c r="I16" s="702"/>
      <c r="J16" s="708"/>
      <c r="K16" s="705"/>
      <c r="L16" s="699"/>
      <c r="M16" s="19"/>
      <c r="N16" s="714"/>
      <c r="O16" s="714"/>
      <c r="P16" s="20"/>
      <c r="Q16" s="730"/>
      <c r="R16" s="733"/>
      <c r="S16" s="1029"/>
      <c r="T16" s="1031"/>
      <c r="U16" s="239"/>
      <c r="V16" s="239"/>
      <c r="W16" s="239"/>
      <c r="X16" s="239"/>
      <c r="Y16" s="690"/>
      <c r="Z16" s="690"/>
      <c r="AA16" s="690"/>
      <c r="AB16" s="15"/>
      <c r="AC16" s="12"/>
      <c r="AD16" s="12"/>
      <c r="AE16" s="12"/>
      <c r="AF16" s="12"/>
      <c r="AG16" s="690"/>
      <c r="AH16" s="690"/>
      <c r="AI16" s="690"/>
      <c r="AJ16" s="15"/>
      <c r="AK16" s="723"/>
      <c r="AL16" s="723"/>
      <c r="AM16" s="723"/>
      <c r="AN16" s="16"/>
      <c r="AO16" s="750"/>
      <c r="AP16" s="750"/>
      <c r="AQ16" s="753"/>
      <c r="AR16" s="17"/>
      <c r="AS16" s="1007"/>
      <c r="AT16" s="1009"/>
      <c r="AU16" s="18"/>
      <c r="AV16" s="199"/>
      <c r="AW16" s="1010"/>
      <c r="AX16" s="1010"/>
      <c r="AY16" s="1010"/>
      <c r="AZ16" s="1013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7" customFormat="1" ht="20.100000000000001" customHeight="1" thickBot="1" x14ac:dyDescent="0.3">
      <c r="A17" s="210">
        <v>1</v>
      </c>
      <c r="B17" s="791">
        <v>2</v>
      </c>
      <c r="C17" s="764"/>
      <c r="D17" s="765"/>
      <c r="E17" s="763">
        <v>3</v>
      </c>
      <c r="F17" s="764"/>
      <c r="G17" s="764"/>
      <c r="H17" s="764"/>
      <c r="I17" s="764"/>
      <c r="J17" s="764"/>
      <c r="K17" s="764"/>
      <c r="L17" s="764"/>
      <c r="M17" s="788">
        <v>4</v>
      </c>
      <c r="N17" s="789"/>
      <c r="O17" s="789"/>
      <c r="P17" s="790"/>
      <c r="Q17" s="786">
        <v>5</v>
      </c>
      <c r="R17" s="787"/>
      <c r="S17" s="787"/>
      <c r="T17" s="786"/>
      <c r="U17" s="805">
        <v>6</v>
      </c>
      <c r="V17" s="806"/>
      <c r="W17" s="806"/>
      <c r="X17" s="807"/>
      <c r="Y17" s="763">
        <v>7</v>
      </c>
      <c r="Z17" s="764"/>
      <c r="AA17" s="764"/>
      <c r="AB17" s="765"/>
      <c r="AC17" s="802">
        <v>8</v>
      </c>
      <c r="AD17" s="803"/>
      <c r="AE17" s="803"/>
      <c r="AF17" s="804"/>
      <c r="AG17" s="763">
        <v>9</v>
      </c>
      <c r="AH17" s="764"/>
      <c r="AI17" s="764"/>
      <c r="AJ17" s="765"/>
      <c r="AK17" s="757">
        <v>10</v>
      </c>
      <c r="AL17" s="758"/>
      <c r="AM17" s="758"/>
      <c r="AN17" s="759"/>
      <c r="AO17" s="754">
        <v>11</v>
      </c>
      <c r="AP17" s="755"/>
      <c r="AQ17" s="755"/>
      <c r="AR17" s="756"/>
      <c r="AS17" s="1000">
        <v>12</v>
      </c>
      <c r="AT17" s="1001"/>
      <c r="AU17" s="1001"/>
      <c r="AV17" s="1002"/>
      <c r="AW17" s="1003">
        <v>13</v>
      </c>
      <c r="AX17" s="1004"/>
      <c r="AY17" s="1004"/>
      <c r="AZ17" s="1005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19" customFormat="1" ht="20.100000000000001" customHeight="1" thickBot="1" x14ac:dyDescent="0.3">
      <c r="A18" s="263" t="s">
        <v>166</v>
      </c>
      <c r="B18" s="1026" t="s">
        <v>167</v>
      </c>
      <c r="C18" s="1027"/>
      <c r="D18" s="1027"/>
      <c r="E18" s="298"/>
      <c r="F18" s="298"/>
      <c r="G18" s="399"/>
      <c r="H18" s="399"/>
      <c r="I18" s="399"/>
      <c r="J18" s="399"/>
      <c r="K18" s="399"/>
      <c r="L18" s="399"/>
      <c r="M18" s="400">
        <f>SUM(M19:M33)</f>
        <v>1476</v>
      </c>
      <c r="N18" s="400">
        <f t="shared" ref="N18:Q18" si="0">SUM(N19:N33)</f>
        <v>30</v>
      </c>
      <c r="O18" s="400">
        <f t="shared" si="0"/>
        <v>1446</v>
      </c>
      <c r="P18" s="400">
        <f t="shared" si="0"/>
        <v>1068</v>
      </c>
      <c r="Q18" s="400">
        <f t="shared" si="0"/>
        <v>1374</v>
      </c>
      <c r="R18" s="400">
        <f t="shared" ref="R18:AZ18" si="1">SUM(R19:R32)</f>
        <v>0</v>
      </c>
      <c r="S18" s="400">
        <f t="shared" si="1"/>
        <v>0</v>
      </c>
      <c r="T18" s="400">
        <f t="shared" si="1"/>
        <v>72</v>
      </c>
      <c r="U18" s="400">
        <f>SUM(U19:U33)</f>
        <v>154</v>
      </c>
      <c r="V18" s="400">
        <f t="shared" ref="V18:X18" si="2">SUM(V19:V33)</f>
        <v>458</v>
      </c>
      <c r="W18" s="400">
        <f t="shared" si="2"/>
        <v>0</v>
      </c>
      <c r="X18" s="400">
        <f t="shared" si="2"/>
        <v>0</v>
      </c>
      <c r="Y18" s="400">
        <f>SUM(Y19:Y33)</f>
        <v>152</v>
      </c>
      <c r="Z18" s="400">
        <f t="shared" ref="Z18:AB18" si="3">SUM(Z19:Z33)</f>
        <v>610</v>
      </c>
      <c r="AA18" s="400">
        <f t="shared" si="3"/>
        <v>30</v>
      </c>
      <c r="AB18" s="400">
        <f t="shared" si="3"/>
        <v>72</v>
      </c>
      <c r="AC18" s="400">
        <f t="shared" si="1"/>
        <v>0</v>
      </c>
      <c r="AD18" s="400">
        <f t="shared" si="1"/>
        <v>0</v>
      </c>
      <c r="AE18" s="400">
        <f t="shared" si="1"/>
        <v>0</v>
      </c>
      <c r="AF18" s="400">
        <f t="shared" si="1"/>
        <v>0</v>
      </c>
      <c r="AG18" s="400">
        <f t="shared" si="1"/>
        <v>0</v>
      </c>
      <c r="AH18" s="400">
        <f t="shared" si="1"/>
        <v>0</v>
      </c>
      <c r="AI18" s="400">
        <f t="shared" si="1"/>
        <v>0</v>
      </c>
      <c r="AJ18" s="400">
        <f t="shared" si="1"/>
        <v>0</v>
      </c>
      <c r="AK18" s="400">
        <f t="shared" si="1"/>
        <v>0</v>
      </c>
      <c r="AL18" s="400">
        <f t="shared" si="1"/>
        <v>0</v>
      </c>
      <c r="AM18" s="400">
        <f t="shared" si="1"/>
        <v>0</v>
      </c>
      <c r="AN18" s="400">
        <f t="shared" si="1"/>
        <v>0</v>
      </c>
      <c r="AO18" s="400">
        <f t="shared" si="1"/>
        <v>0</v>
      </c>
      <c r="AP18" s="400">
        <f t="shared" si="1"/>
        <v>0</v>
      </c>
      <c r="AQ18" s="400">
        <f t="shared" si="1"/>
        <v>0</v>
      </c>
      <c r="AR18" s="400">
        <f t="shared" si="1"/>
        <v>0</v>
      </c>
      <c r="AS18" s="400">
        <f t="shared" si="1"/>
        <v>0</v>
      </c>
      <c r="AT18" s="400">
        <f t="shared" si="1"/>
        <v>0</v>
      </c>
      <c r="AU18" s="400">
        <f t="shared" si="1"/>
        <v>0</v>
      </c>
      <c r="AV18" s="400">
        <f t="shared" si="1"/>
        <v>0</v>
      </c>
      <c r="AW18" s="400">
        <f t="shared" si="1"/>
        <v>0</v>
      </c>
      <c r="AX18" s="400">
        <f t="shared" si="1"/>
        <v>0</v>
      </c>
      <c r="AY18" s="400">
        <f t="shared" si="1"/>
        <v>0</v>
      </c>
      <c r="AZ18" s="401">
        <f t="shared" si="1"/>
        <v>0</v>
      </c>
      <c r="BA18" s="296"/>
      <c r="BB18" s="296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19" customFormat="1" ht="20.100000000000001" customHeight="1" x14ac:dyDescent="0.25">
      <c r="A19" s="264" t="s">
        <v>140</v>
      </c>
      <c r="B19" s="808" t="s">
        <v>141</v>
      </c>
      <c r="C19" s="808"/>
      <c r="D19" s="808"/>
      <c r="E19" s="268"/>
      <c r="F19" s="265" t="s">
        <v>52</v>
      </c>
      <c r="G19" s="271"/>
      <c r="H19" s="258"/>
      <c r="I19" s="273"/>
      <c r="J19" s="258"/>
      <c r="K19" s="275"/>
      <c r="L19" s="258"/>
      <c r="M19" s="394">
        <f>N19+O19</f>
        <v>76</v>
      </c>
      <c r="N19" s="394">
        <f>SUM(W19+AA19)</f>
        <v>0</v>
      </c>
      <c r="O19" s="394">
        <f>Q19+T19</f>
        <v>76</v>
      </c>
      <c r="P19" s="394">
        <f>V19+Z19</f>
        <v>58</v>
      </c>
      <c r="Q19" s="395">
        <f>U19+V19+Y19+Z19</f>
        <v>58</v>
      </c>
      <c r="R19" s="396"/>
      <c r="S19" s="396"/>
      <c r="T19" s="397">
        <v>18</v>
      </c>
      <c r="U19" s="398"/>
      <c r="V19" s="398">
        <v>16</v>
      </c>
      <c r="W19" s="398"/>
      <c r="X19" s="398"/>
      <c r="Y19" s="396"/>
      <c r="Z19" s="396">
        <v>42</v>
      </c>
      <c r="AA19" s="396"/>
      <c r="AB19" s="396">
        <v>18</v>
      </c>
      <c r="AC19" s="259"/>
      <c r="AD19" s="259"/>
      <c r="AE19" s="259"/>
      <c r="AF19" s="259"/>
      <c r="AG19" s="258"/>
      <c r="AH19" s="258"/>
      <c r="AI19" s="258"/>
      <c r="AJ19" s="258"/>
      <c r="AK19" s="260"/>
      <c r="AL19" s="260"/>
      <c r="AM19" s="260"/>
      <c r="AN19" s="260"/>
      <c r="AO19" s="261"/>
      <c r="AP19" s="261"/>
      <c r="AQ19" s="261"/>
      <c r="AR19" s="261"/>
      <c r="AS19" s="343"/>
      <c r="AT19" s="343"/>
      <c r="AU19" s="343"/>
      <c r="AV19" s="343"/>
      <c r="AW19" s="262"/>
      <c r="AX19" s="262"/>
      <c r="AY19" s="262"/>
      <c r="AZ19" s="262"/>
      <c r="BA19" s="296"/>
      <c r="BB19" s="296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19" customFormat="1" ht="20.100000000000001" customHeight="1" x14ac:dyDescent="0.25">
      <c r="A20" s="266" t="s">
        <v>142</v>
      </c>
      <c r="B20" s="718" t="s">
        <v>143</v>
      </c>
      <c r="C20" s="719"/>
      <c r="D20" s="720"/>
      <c r="E20" s="269"/>
      <c r="F20" s="267" t="s">
        <v>37</v>
      </c>
      <c r="G20" s="270"/>
      <c r="H20" s="253"/>
      <c r="I20" s="272"/>
      <c r="J20" s="253"/>
      <c r="K20" s="274"/>
      <c r="L20" s="253"/>
      <c r="M20" s="279">
        <f t="shared" ref="M20:M33" si="4">N20+O20</f>
        <v>108</v>
      </c>
      <c r="N20" s="394">
        <f t="shared" ref="N20:N33" si="5">SUM(W20+AA20)</f>
        <v>12</v>
      </c>
      <c r="O20" s="279">
        <f t="shared" ref="O20:O33" si="6">Q20+T20</f>
        <v>96</v>
      </c>
      <c r="P20" s="279">
        <f t="shared" ref="P20:P33" si="7">V20+Z20</f>
        <v>0</v>
      </c>
      <c r="Q20" s="280">
        <f t="shared" ref="Q20:Q33" si="8">U20+V20+Y20+Z20</f>
        <v>96</v>
      </c>
      <c r="R20" s="281"/>
      <c r="S20" s="281"/>
      <c r="T20" s="315"/>
      <c r="U20" s="282">
        <v>52</v>
      </c>
      <c r="V20" s="282"/>
      <c r="W20" s="282"/>
      <c r="X20" s="282"/>
      <c r="Y20" s="281">
        <v>44</v>
      </c>
      <c r="Z20" s="281"/>
      <c r="AA20" s="281">
        <v>12</v>
      </c>
      <c r="AB20" s="281"/>
      <c r="AC20" s="254"/>
      <c r="AD20" s="254"/>
      <c r="AE20" s="254"/>
      <c r="AF20" s="254"/>
      <c r="AG20" s="253"/>
      <c r="AH20" s="253"/>
      <c r="AI20" s="253"/>
      <c r="AJ20" s="253"/>
      <c r="AK20" s="255"/>
      <c r="AL20" s="255"/>
      <c r="AM20" s="255"/>
      <c r="AN20" s="255"/>
      <c r="AO20" s="256"/>
      <c r="AP20" s="256"/>
      <c r="AQ20" s="256"/>
      <c r="AR20" s="256"/>
      <c r="AS20" s="344"/>
      <c r="AT20" s="344"/>
      <c r="AU20" s="344"/>
      <c r="AV20" s="344"/>
      <c r="AW20" s="257"/>
      <c r="AX20" s="257"/>
      <c r="AY20" s="257"/>
      <c r="AZ20" s="257"/>
      <c r="BA20" s="296"/>
      <c r="BB20" s="296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19" customFormat="1" ht="20.100000000000001" customHeight="1" x14ac:dyDescent="0.25">
      <c r="A21" s="266" t="s">
        <v>144</v>
      </c>
      <c r="B21" s="718" t="s">
        <v>145</v>
      </c>
      <c r="C21" s="719"/>
      <c r="D21" s="720"/>
      <c r="E21" s="269"/>
      <c r="F21" s="267" t="s">
        <v>37</v>
      </c>
      <c r="G21" s="270"/>
      <c r="H21" s="253"/>
      <c r="I21" s="272"/>
      <c r="J21" s="253"/>
      <c r="K21" s="274"/>
      <c r="L21" s="253"/>
      <c r="M21" s="279">
        <f t="shared" si="4"/>
        <v>74</v>
      </c>
      <c r="N21" s="394">
        <f t="shared" si="5"/>
        <v>0</v>
      </c>
      <c r="O21" s="279">
        <f t="shared" si="6"/>
        <v>74</v>
      </c>
      <c r="P21" s="279">
        <f t="shared" si="7"/>
        <v>74</v>
      </c>
      <c r="Q21" s="280">
        <f t="shared" si="8"/>
        <v>74</v>
      </c>
      <c r="R21" s="281"/>
      <c r="S21" s="281"/>
      <c r="T21" s="315"/>
      <c r="U21" s="282"/>
      <c r="V21" s="282">
        <v>34</v>
      </c>
      <c r="W21" s="282"/>
      <c r="X21" s="282"/>
      <c r="Y21" s="281"/>
      <c r="Z21" s="281">
        <v>40</v>
      </c>
      <c r="AA21" s="281"/>
      <c r="AB21" s="281"/>
      <c r="AC21" s="254"/>
      <c r="AD21" s="254"/>
      <c r="AE21" s="254"/>
      <c r="AF21" s="254"/>
      <c r="AG21" s="253"/>
      <c r="AH21" s="253"/>
      <c r="AI21" s="253"/>
      <c r="AJ21" s="253"/>
      <c r="AK21" s="255"/>
      <c r="AL21" s="255"/>
      <c r="AM21" s="255"/>
      <c r="AN21" s="255"/>
      <c r="AO21" s="256"/>
      <c r="AP21" s="256"/>
      <c r="AQ21" s="256"/>
      <c r="AR21" s="256"/>
      <c r="AS21" s="344"/>
      <c r="AT21" s="344"/>
      <c r="AU21" s="344"/>
      <c r="AV21" s="344"/>
      <c r="AW21" s="257"/>
      <c r="AX21" s="257"/>
      <c r="AY21" s="257"/>
      <c r="AZ21" s="257"/>
      <c r="BA21" s="296"/>
      <c r="BB21" s="296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19" customFormat="1" ht="20.100000000000001" customHeight="1" x14ac:dyDescent="0.25">
      <c r="A22" s="266" t="s">
        <v>146</v>
      </c>
      <c r="B22" s="718" t="s">
        <v>147</v>
      </c>
      <c r="C22" s="719"/>
      <c r="D22" s="720"/>
      <c r="E22" s="269"/>
      <c r="F22" s="267" t="s">
        <v>52</v>
      </c>
      <c r="G22" s="270"/>
      <c r="H22" s="253"/>
      <c r="I22" s="272"/>
      <c r="J22" s="253"/>
      <c r="K22" s="274"/>
      <c r="L22" s="253"/>
      <c r="M22" s="279">
        <f t="shared" si="4"/>
        <v>232</v>
      </c>
      <c r="N22" s="394">
        <f t="shared" si="5"/>
        <v>0</v>
      </c>
      <c r="O22" s="279">
        <f t="shared" si="6"/>
        <v>232</v>
      </c>
      <c r="P22" s="279">
        <f t="shared" si="7"/>
        <v>214</v>
      </c>
      <c r="Q22" s="280">
        <f t="shared" si="8"/>
        <v>214</v>
      </c>
      <c r="R22" s="281"/>
      <c r="S22" s="281"/>
      <c r="T22" s="315">
        <v>18</v>
      </c>
      <c r="U22" s="282"/>
      <c r="V22" s="282">
        <v>82</v>
      </c>
      <c r="W22" s="282"/>
      <c r="X22" s="282"/>
      <c r="Y22" s="281"/>
      <c r="Z22" s="281">
        <v>132</v>
      </c>
      <c r="AA22" s="281"/>
      <c r="AB22" s="281">
        <v>18</v>
      </c>
      <c r="AC22" s="254"/>
      <c r="AD22" s="254"/>
      <c r="AE22" s="254"/>
      <c r="AF22" s="254"/>
      <c r="AG22" s="253"/>
      <c r="AH22" s="253"/>
      <c r="AI22" s="253"/>
      <c r="AJ22" s="253"/>
      <c r="AK22" s="255"/>
      <c r="AL22" s="255"/>
      <c r="AM22" s="255"/>
      <c r="AN22" s="255"/>
      <c r="AO22" s="256"/>
      <c r="AP22" s="256"/>
      <c r="AQ22" s="256"/>
      <c r="AR22" s="256"/>
      <c r="AS22" s="344"/>
      <c r="AT22" s="344"/>
      <c r="AU22" s="344"/>
      <c r="AV22" s="344"/>
      <c r="AW22" s="257"/>
      <c r="AX22" s="257"/>
      <c r="AY22" s="257"/>
      <c r="AZ22" s="257"/>
      <c r="BA22" s="296"/>
      <c r="BB22" s="296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19" customFormat="1" ht="20.100000000000001" customHeight="1" x14ac:dyDescent="0.25">
      <c r="A23" s="266" t="s">
        <v>148</v>
      </c>
      <c r="B23" s="718" t="s">
        <v>149</v>
      </c>
      <c r="C23" s="719"/>
      <c r="D23" s="720"/>
      <c r="E23" s="269"/>
      <c r="F23" s="267" t="s">
        <v>37</v>
      </c>
      <c r="G23" s="270"/>
      <c r="H23" s="253"/>
      <c r="I23" s="272"/>
      <c r="J23" s="253"/>
      <c r="K23" s="274"/>
      <c r="L23" s="253"/>
      <c r="M23" s="279">
        <f t="shared" si="4"/>
        <v>112</v>
      </c>
      <c r="N23" s="394">
        <f t="shared" si="5"/>
        <v>0</v>
      </c>
      <c r="O23" s="279">
        <f t="shared" si="6"/>
        <v>112</v>
      </c>
      <c r="P23" s="279">
        <f t="shared" si="7"/>
        <v>112</v>
      </c>
      <c r="Q23" s="280">
        <f t="shared" si="8"/>
        <v>112</v>
      </c>
      <c r="R23" s="281"/>
      <c r="S23" s="281"/>
      <c r="T23" s="315"/>
      <c r="U23" s="282"/>
      <c r="V23" s="282">
        <v>68</v>
      </c>
      <c r="W23" s="282"/>
      <c r="X23" s="282"/>
      <c r="Y23" s="281"/>
      <c r="Z23" s="281">
        <v>44</v>
      </c>
      <c r="AA23" s="281"/>
      <c r="AB23" s="281"/>
      <c r="AC23" s="254"/>
      <c r="AD23" s="254"/>
      <c r="AE23" s="254"/>
      <c r="AF23" s="254"/>
      <c r="AG23" s="253"/>
      <c r="AH23" s="253"/>
      <c r="AI23" s="253"/>
      <c r="AJ23" s="253"/>
      <c r="AK23" s="255"/>
      <c r="AL23" s="255"/>
      <c r="AM23" s="255"/>
      <c r="AN23" s="255"/>
      <c r="AO23" s="256"/>
      <c r="AP23" s="256"/>
      <c r="AQ23" s="256"/>
      <c r="AR23" s="256"/>
      <c r="AS23" s="344"/>
      <c r="AT23" s="344"/>
      <c r="AU23" s="344"/>
      <c r="AV23" s="344"/>
      <c r="AW23" s="257"/>
      <c r="AX23" s="257"/>
      <c r="AY23" s="257"/>
      <c r="AZ23" s="257"/>
      <c r="BA23" s="296"/>
      <c r="BB23" s="296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19" customFormat="1" ht="20.100000000000001" customHeight="1" x14ac:dyDescent="0.25">
      <c r="A24" s="266" t="s">
        <v>150</v>
      </c>
      <c r="B24" s="718" t="s">
        <v>151</v>
      </c>
      <c r="C24" s="719"/>
      <c r="D24" s="720"/>
      <c r="E24" s="269"/>
      <c r="F24" s="267" t="s">
        <v>37</v>
      </c>
      <c r="G24" s="270"/>
      <c r="H24" s="253"/>
      <c r="I24" s="272"/>
      <c r="J24" s="253"/>
      <c r="K24" s="274"/>
      <c r="L24" s="253"/>
      <c r="M24" s="279">
        <f t="shared" si="4"/>
        <v>134</v>
      </c>
      <c r="N24" s="394">
        <f t="shared" si="5"/>
        <v>0</v>
      </c>
      <c r="O24" s="279">
        <f t="shared" si="6"/>
        <v>134</v>
      </c>
      <c r="P24" s="279">
        <f t="shared" si="7"/>
        <v>0</v>
      </c>
      <c r="Q24" s="280">
        <f t="shared" si="8"/>
        <v>134</v>
      </c>
      <c r="R24" s="281"/>
      <c r="S24" s="281"/>
      <c r="T24" s="315"/>
      <c r="U24" s="282">
        <v>68</v>
      </c>
      <c r="V24" s="282"/>
      <c r="W24" s="282"/>
      <c r="X24" s="282"/>
      <c r="Y24" s="281">
        <v>66</v>
      </c>
      <c r="Z24" s="281"/>
      <c r="AA24" s="281"/>
      <c r="AB24" s="281"/>
      <c r="AC24" s="254"/>
      <c r="AD24" s="254"/>
      <c r="AE24" s="254"/>
      <c r="AF24" s="254"/>
      <c r="AG24" s="253"/>
      <c r="AH24" s="253"/>
      <c r="AI24" s="253"/>
      <c r="AJ24" s="253"/>
      <c r="AK24" s="255"/>
      <c r="AL24" s="255"/>
      <c r="AM24" s="255"/>
      <c r="AN24" s="255"/>
      <c r="AO24" s="256"/>
      <c r="AP24" s="256"/>
      <c r="AQ24" s="256"/>
      <c r="AR24" s="256"/>
      <c r="AS24" s="344"/>
      <c r="AT24" s="344"/>
      <c r="AU24" s="344"/>
      <c r="AV24" s="344"/>
      <c r="AW24" s="257"/>
      <c r="AX24" s="257"/>
      <c r="AY24" s="257"/>
      <c r="AZ24" s="257"/>
      <c r="BA24" s="296"/>
      <c r="BB24" s="296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19" customFormat="1" ht="20.100000000000001" customHeight="1" x14ac:dyDescent="0.25">
      <c r="A25" s="266" t="s">
        <v>152</v>
      </c>
      <c r="B25" s="718" t="s">
        <v>153</v>
      </c>
      <c r="C25" s="719"/>
      <c r="D25" s="720"/>
      <c r="E25" s="269"/>
      <c r="F25" s="267" t="s">
        <v>37</v>
      </c>
      <c r="G25" s="270"/>
      <c r="H25" s="253"/>
      <c r="I25" s="272"/>
      <c r="J25" s="253"/>
      <c r="K25" s="274"/>
      <c r="L25" s="253"/>
      <c r="M25" s="279">
        <f t="shared" si="4"/>
        <v>74</v>
      </c>
      <c r="N25" s="394">
        <f t="shared" si="5"/>
        <v>0</v>
      </c>
      <c r="O25" s="279">
        <f t="shared" si="6"/>
        <v>74</v>
      </c>
      <c r="P25" s="279">
        <f t="shared" si="7"/>
        <v>0</v>
      </c>
      <c r="Q25" s="280">
        <f t="shared" si="8"/>
        <v>74</v>
      </c>
      <c r="R25" s="281"/>
      <c r="S25" s="281"/>
      <c r="T25" s="315"/>
      <c r="U25" s="282">
        <v>32</v>
      </c>
      <c r="V25" s="282"/>
      <c r="W25" s="282"/>
      <c r="X25" s="282"/>
      <c r="Y25" s="281">
        <v>42</v>
      </c>
      <c r="Z25" s="281"/>
      <c r="AA25" s="281"/>
      <c r="AB25" s="281"/>
      <c r="AC25" s="254"/>
      <c r="AD25" s="254"/>
      <c r="AE25" s="254"/>
      <c r="AF25" s="254"/>
      <c r="AG25" s="253"/>
      <c r="AH25" s="253"/>
      <c r="AI25" s="253"/>
      <c r="AJ25" s="253"/>
      <c r="AK25" s="255"/>
      <c r="AL25" s="255"/>
      <c r="AM25" s="255"/>
      <c r="AN25" s="255"/>
      <c r="AO25" s="256"/>
      <c r="AP25" s="256"/>
      <c r="AQ25" s="256"/>
      <c r="AR25" s="256"/>
      <c r="AS25" s="344"/>
      <c r="AT25" s="344"/>
      <c r="AU25" s="344"/>
      <c r="AV25" s="344"/>
      <c r="AW25" s="257"/>
      <c r="AX25" s="257"/>
      <c r="AY25" s="257"/>
      <c r="AZ25" s="257"/>
      <c r="BA25" s="296"/>
      <c r="BB25" s="296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19" customFormat="1" ht="20.100000000000001" customHeight="1" x14ac:dyDescent="0.25">
      <c r="A26" s="266" t="s">
        <v>154</v>
      </c>
      <c r="B26" s="718" t="s">
        <v>155</v>
      </c>
      <c r="C26" s="719"/>
      <c r="D26" s="720"/>
      <c r="E26" s="269"/>
      <c r="F26" s="267" t="s">
        <v>37</v>
      </c>
      <c r="G26" s="270"/>
      <c r="H26" s="253"/>
      <c r="I26" s="272"/>
      <c r="J26" s="253"/>
      <c r="K26" s="274"/>
      <c r="L26" s="253"/>
      <c r="M26" s="279">
        <f t="shared" si="4"/>
        <v>72</v>
      </c>
      <c r="N26" s="394">
        <f t="shared" si="5"/>
        <v>0</v>
      </c>
      <c r="O26" s="279">
        <f t="shared" si="6"/>
        <v>72</v>
      </c>
      <c r="P26" s="279">
        <f t="shared" si="7"/>
        <v>72</v>
      </c>
      <c r="Q26" s="280">
        <f t="shared" si="8"/>
        <v>72</v>
      </c>
      <c r="R26" s="281"/>
      <c r="S26" s="281"/>
      <c r="T26" s="315"/>
      <c r="U26" s="282"/>
      <c r="V26" s="282">
        <v>34</v>
      </c>
      <c r="W26" s="282"/>
      <c r="X26" s="282"/>
      <c r="Y26" s="281"/>
      <c r="Z26" s="281">
        <v>38</v>
      </c>
      <c r="AA26" s="281"/>
      <c r="AB26" s="281"/>
      <c r="AC26" s="254"/>
      <c r="AD26" s="254"/>
      <c r="AE26" s="254"/>
      <c r="AF26" s="254"/>
      <c r="AG26" s="253"/>
      <c r="AH26" s="253"/>
      <c r="AI26" s="253"/>
      <c r="AJ26" s="253"/>
      <c r="AK26" s="255"/>
      <c r="AL26" s="255"/>
      <c r="AM26" s="255"/>
      <c r="AN26" s="255"/>
      <c r="AO26" s="256"/>
      <c r="AP26" s="256"/>
      <c r="AQ26" s="256"/>
      <c r="AR26" s="256"/>
      <c r="AS26" s="344"/>
      <c r="AT26" s="344"/>
      <c r="AU26" s="344"/>
      <c r="AV26" s="344"/>
      <c r="AW26" s="257"/>
      <c r="AX26" s="257"/>
      <c r="AY26" s="257"/>
      <c r="AZ26" s="257"/>
      <c r="BA26" s="296"/>
      <c r="BB26" s="296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19" customFormat="1" ht="20.100000000000001" customHeight="1" x14ac:dyDescent="0.25">
      <c r="A27" s="266" t="s">
        <v>156</v>
      </c>
      <c r="B27" s="718" t="s">
        <v>157</v>
      </c>
      <c r="C27" s="719"/>
      <c r="D27" s="720"/>
      <c r="E27" s="269"/>
      <c r="F27" s="267" t="s">
        <v>37</v>
      </c>
      <c r="G27" s="270"/>
      <c r="H27" s="253"/>
      <c r="I27" s="272"/>
      <c r="J27" s="253"/>
      <c r="K27" s="274"/>
      <c r="L27" s="253"/>
      <c r="M27" s="279">
        <f t="shared" si="4"/>
        <v>112</v>
      </c>
      <c r="N27" s="394">
        <f t="shared" si="5"/>
        <v>0</v>
      </c>
      <c r="O27" s="279">
        <f t="shared" si="6"/>
        <v>112</v>
      </c>
      <c r="P27" s="279">
        <f t="shared" si="7"/>
        <v>112</v>
      </c>
      <c r="Q27" s="280">
        <f t="shared" si="8"/>
        <v>112</v>
      </c>
      <c r="R27" s="281"/>
      <c r="S27" s="281"/>
      <c r="T27" s="315"/>
      <c r="U27" s="282"/>
      <c r="V27" s="282">
        <v>34</v>
      </c>
      <c r="W27" s="282"/>
      <c r="X27" s="282"/>
      <c r="Y27" s="281"/>
      <c r="Z27" s="281">
        <v>78</v>
      </c>
      <c r="AA27" s="281"/>
      <c r="AB27" s="281"/>
      <c r="AC27" s="254"/>
      <c r="AD27" s="254"/>
      <c r="AE27" s="254"/>
      <c r="AF27" s="254"/>
      <c r="AG27" s="253"/>
      <c r="AH27" s="253"/>
      <c r="AI27" s="253"/>
      <c r="AJ27" s="253"/>
      <c r="AK27" s="255"/>
      <c r="AL27" s="255"/>
      <c r="AM27" s="255"/>
      <c r="AN27" s="255"/>
      <c r="AO27" s="256"/>
      <c r="AP27" s="256"/>
      <c r="AQ27" s="256"/>
      <c r="AR27" s="256"/>
      <c r="AS27" s="344"/>
      <c r="AT27" s="344"/>
      <c r="AU27" s="344"/>
      <c r="AV27" s="344"/>
      <c r="AW27" s="257"/>
      <c r="AX27" s="257"/>
      <c r="AY27" s="257"/>
      <c r="AZ27" s="257"/>
      <c r="BA27" s="296"/>
      <c r="BB27" s="296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19" customFormat="1" ht="20.100000000000001" customHeight="1" x14ac:dyDescent="0.25">
      <c r="A28" s="266" t="s">
        <v>158</v>
      </c>
      <c r="B28" s="718" t="s">
        <v>159</v>
      </c>
      <c r="C28" s="719"/>
      <c r="D28" s="720"/>
      <c r="E28" s="269"/>
      <c r="F28" s="267" t="s">
        <v>52</v>
      </c>
      <c r="G28" s="270"/>
      <c r="H28" s="253"/>
      <c r="I28" s="272"/>
      <c r="J28" s="253"/>
      <c r="K28" s="274"/>
      <c r="L28" s="253"/>
      <c r="M28" s="279">
        <f t="shared" si="4"/>
        <v>136</v>
      </c>
      <c r="N28" s="394">
        <f t="shared" si="5"/>
        <v>0</v>
      </c>
      <c r="O28" s="279">
        <f t="shared" si="6"/>
        <v>136</v>
      </c>
      <c r="P28" s="279">
        <f t="shared" si="7"/>
        <v>118</v>
      </c>
      <c r="Q28" s="280">
        <f t="shared" si="8"/>
        <v>118</v>
      </c>
      <c r="R28" s="281"/>
      <c r="S28" s="281"/>
      <c r="T28" s="315">
        <v>18</v>
      </c>
      <c r="U28" s="282"/>
      <c r="V28" s="282">
        <v>52</v>
      </c>
      <c r="W28" s="282"/>
      <c r="X28" s="282"/>
      <c r="Y28" s="281"/>
      <c r="Z28" s="281">
        <v>66</v>
      </c>
      <c r="AA28" s="281"/>
      <c r="AB28" s="281">
        <v>18</v>
      </c>
      <c r="AC28" s="254"/>
      <c r="AD28" s="254"/>
      <c r="AE28" s="254"/>
      <c r="AF28" s="254"/>
      <c r="AG28" s="253"/>
      <c r="AH28" s="253"/>
      <c r="AI28" s="253"/>
      <c r="AJ28" s="253"/>
      <c r="AK28" s="255"/>
      <c r="AL28" s="255"/>
      <c r="AM28" s="255"/>
      <c r="AN28" s="255"/>
      <c r="AO28" s="256"/>
      <c r="AP28" s="256"/>
      <c r="AQ28" s="256"/>
      <c r="AR28" s="256"/>
      <c r="AS28" s="344"/>
      <c r="AT28" s="344"/>
      <c r="AU28" s="344"/>
      <c r="AV28" s="344"/>
      <c r="AW28" s="257"/>
      <c r="AX28" s="257"/>
      <c r="AY28" s="257"/>
      <c r="AZ28" s="257"/>
      <c r="BA28" s="296"/>
      <c r="BB28" s="296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19" customFormat="1" ht="20.100000000000001" customHeight="1" x14ac:dyDescent="0.25">
      <c r="A29" s="266" t="s">
        <v>160</v>
      </c>
      <c r="B29" s="718" t="s">
        <v>161</v>
      </c>
      <c r="C29" s="719"/>
      <c r="D29" s="720"/>
      <c r="E29" s="269"/>
      <c r="F29" s="267" t="s">
        <v>52</v>
      </c>
      <c r="G29" s="270"/>
      <c r="H29" s="253"/>
      <c r="I29" s="272"/>
      <c r="J29" s="253"/>
      <c r="K29" s="274"/>
      <c r="L29" s="253"/>
      <c r="M29" s="279">
        <f t="shared" si="4"/>
        <v>134</v>
      </c>
      <c r="N29" s="394">
        <f t="shared" si="5"/>
        <v>0</v>
      </c>
      <c r="O29" s="279">
        <f t="shared" si="6"/>
        <v>134</v>
      </c>
      <c r="P29" s="279">
        <f t="shared" si="7"/>
        <v>116</v>
      </c>
      <c r="Q29" s="280">
        <f t="shared" si="8"/>
        <v>116</v>
      </c>
      <c r="R29" s="281"/>
      <c r="S29" s="281"/>
      <c r="T29" s="315">
        <v>18</v>
      </c>
      <c r="U29" s="282"/>
      <c r="V29" s="282">
        <v>50</v>
      </c>
      <c r="W29" s="282"/>
      <c r="X29" s="282"/>
      <c r="Y29" s="281"/>
      <c r="Z29" s="281">
        <v>66</v>
      </c>
      <c r="AA29" s="281"/>
      <c r="AB29" s="281">
        <v>18</v>
      </c>
      <c r="AC29" s="254"/>
      <c r="AD29" s="254"/>
      <c r="AE29" s="254"/>
      <c r="AF29" s="254"/>
      <c r="AG29" s="253"/>
      <c r="AH29" s="253"/>
      <c r="AI29" s="253"/>
      <c r="AJ29" s="253"/>
      <c r="AK29" s="255"/>
      <c r="AL29" s="255"/>
      <c r="AM29" s="255"/>
      <c r="AN29" s="255"/>
      <c r="AO29" s="256"/>
      <c r="AP29" s="256"/>
      <c r="AQ29" s="256"/>
      <c r="AR29" s="256"/>
      <c r="AS29" s="344"/>
      <c r="AT29" s="344"/>
      <c r="AU29" s="344"/>
      <c r="AV29" s="344"/>
      <c r="AW29" s="257"/>
      <c r="AX29" s="257"/>
      <c r="AY29" s="257"/>
      <c r="AZ29" s="257"/>
      <c r="BA29" s="296"/>
      <c r="BB29" s="29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19" customFormat="1" ht="19.899999999999999" customHeight="1" x14ac:dyDescent="0.25">
      <c r="A30" s="266" t="s">
        <v>162</v>
      </c>
      <c r="B30" s="718" t="s">
        <v>43</v>
      </c>
      <c r="C30" s="719"/>
      <c r="D30" s="720"/>
      <c r="E30" s="269"/>
      <c r="F30" s="267" t="s">
        <v>37</v>
      </c>
      <c r="G30" s="270"/>
      <c r="H30" s="253"/>
      <c r="I30" s="272"/>
      <c r="J30" s="253"/>
      <c r="K30" s="274"/>
      <c r="L30" s="253"/>
      <c r="M30" s="279">
        <f t="shared" si="4"/>
        <v>78</v>
      </c>
      <c r="N30" s="394">
        <f t="shared" si="5"/>
        <v>0</v>
      </c>
      <c r="O30" s="279">
        <f t="shared" si="6"/>
        <v>78</v>
      </c>
      <c r="P30" s="279">
        <f t="shared" si="7"/>
        <v>78</v>
      </c>
      <c r="Q30" s="280">
        <f t="shared" si="8"/>
        <v>78</v>
      </c>
      <c r="R30" s="281"/>
      <c r="S30" s="281"/>
      <c r="T30" s="315"/>
      <c r="U30" s="282"/>
      <c r="V30" s="282">
        <v>34</v>
      </c>
      <c r="W30" s="282"/>
      <c r="X30" s="282"/>
      <c r="Y30" s="281"/>
      <c r="Z30" s="281">
        <v>44</v>
      </c>
      <c r="AA30" s="281"/>
      <c r="AB30" s="281"/>
      <c r="AC30" s="254"/>
      <c r="AD30" s="254"/>
      <c r="AE30" s="254"/>
      <c r="AF30" s="254"/>
      <c r="AG30" s="253"/>
      <c r="AH30" s="253"/>
      <c r="AI30" s="253"/>
      <c r="AJ30" s="253"/>
      <c r="AK30" s="255"/>
      <c r="AL30" s="255"/>
      <c r="AM30" s="255"/>
      <c r="AN30" s="255"/>
      <c r="AO30" s="256"/>
      <c r="AP30" s="256"/>
      <c r="AQ30" s="256"/>
      <c r="AR30" s="256"/>
      <c r="AS30" s="344"/>
      <c r="AT30" s="344"/>
      <c r="AU30" s="344"/>
      <c r="AV30" s="344"/>
      <c r="AW30" s="257"/>
      <c r="AX30" s="257"/>
      <c r="AY30" s="257"/>
      <c r="AZ30" s="257"/>
      <c r="BA30" s="296"/>
      <c r="BB30" s="296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19" customFormat="1" ht="36" customHeight="1" x14ac:dyDescent="0.25">
      <c r="A31" s="266" t="s">
        <v>164</v>
      </c>
      <c r="B31" s="1042" t="s">
        <v>175</v>
      </c>
      <c r="C31" s="1043"/>
      <c r="D31" s="1044"/>
      <c r="E31" s="269"/>
      <c r="F31" s="267" t="s">
        <v>37</v>
      </c>
      <c r="G31" s="270"/>
      <c r="H31" s="253"/>
      <c r="I31" s="272"/>
      <c r="J31" s="253"/>
      <c r="K31" s="274"/>
      <c r="L31" s="253"/>
      <c r="M31" s="279">
        <f t="shared" si="4"/>
        <v>68</v>
      </c>
      <c r="N31" s="394">
        <f t="shared" si="5"/>
        <v>0</v>
      </c>
      <c r="O31" s="279">
        <f t="shared" si="6"/>
        <v>68</v>
      </c>
      <c r="P31" s="279">
        <f t="shared" si="7"/>
        <v>68</v>
      </c>
      <c r="Q31" s="280">
        <f t="shared" si="8"/>
        <v>68</v>
      </c>
      <c r="R31" s="281"/>
      <c r="S31" s="281"/>
      <c r="T31" s="315"/>
      <c r="U31" s="282"/>
      <c r="V31" s="282">
        <v>32</v>
      </c>
      <c r="W31" s="282"/>
      <c r="X31" s="282"/>
      <c r="Y31" s="281"/>
      <c r="Z31" s="281">
        <v>36</v>
      </c>
      <c r="AA31" s="281"/>
      <c r="AB31" s="281"/>
      <c r="AC31" s="254"/>
      <c r="AD31" s="254"/>
      <c r="AE31" s="254"/>
      <c r="AF31" s="254"/>
      <c r="AG31" s="253"/>
      <c r="AH31" s="253"/>
      <c r="AI31" s="253"/>
      <c r="AJ31" s="253"/>
      <c r="AK31" s="255"/>
      <c r="AL31" s="255"/>
      <c r="AM31" s="255"/>
      <c r="AN31" s="255"/>
      <c r="AO31" s="256"/>
      <c r="AP31" s="256"/>
      <c r="AQ31" s="256"/>
      <c r="AR31" s="256"/>
      <c r="AS31" s="344"/>
      <c r="AT31" s="344"/>
      <c r="AU31" s="344"/>
      <c r="AV31" s="344"/>
      <c r="AW31" s="257"/>
      <c r="AX31" s="257"/>
      <c r="AY31" s="257"/>
      <c r="AZ31" s="257"/>
      <c r="BA31" s="296"/>
      <c r="BB31" s="296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19" customFormat="1" ht="20.100000000000001" customHeight="1" x14ac:dyDescent="0.25">
      <c r="A32" s="439" t="s">
        <v>165</v>
      </c>
      <c r="B32" s="1025" t="s">
        <v>176</v>
      </c>
      <c r="C32" s="1025"/>
      <c r="D32" s="1025"/>
      <c r="E32" s="365"/>
      <c r="F32" s="366" t="s">
        <v>37</v>
      </c>
      <c r="G32" s="367"/>
      <c r="H32" s="368"/>
      <c r="I32" s="369"/>
      <c r="J32" s="368"/>
      <c r="K32" s="370"/>
      <c r="L32" s="368"/>
      <c r="M32" s="311">
        <f t="shared" si="4"/>
        <v>32</v>
      </c>
      <c r="N32" s="434">
        <f t="shared" si="5"/>
        <v>18</v>
      </c>
      <c r="O32" s="311">
        <f t="shared" si="6"/>
        <v>14</v>
      </c>
      <c r="P32" s="311">
        <f t="shared" si="7"/>
        <v>12</v>
      </c>
      <c r="Q32" s="312">
        <f t="shared" si="8"/>
        <v>14</v>
      </c>
      <c r="R32" s="371"/>
      <c r="S32" s="371"/>
      <c r="T32" s="329"/>
      <c r="U32" s="372">
        <v>2</v>
      </c>
      <c r="V32" s="372">
        <v>6</v>
      </c>
      <c r="W32" s="372"/>
      <c r="X32" s="372"/>
      <c r="Y32" s="371"/>
      <c r="Z32" s="371">
        <v>6</v>
      </c>
      <c r="AA32" s="371">
        <v>18</v>
      </c>
      <c r="AB32" s="371"/>
      <c r="AC32" s="373"/>
      <c r="AD32" s="373"/>
      <c r="AE32" s="373"/>
      <c r="AF32" s="373"/>
      <c r="AG32" s="368"/>
      <c r="AH32" s="368"/>
      <c r="AI32" s="368"/>
      <c r="AJ32" s="368"/>
      <c r="AK32" s="374"/>
      <c r="AL32" s="374"/>
      <c r="AM32" s="374"/>
      <c r="AN32" s="374"/>
      <c r="AO32" s="375"/>
      <c r="AP32" s="375"/>
      <c r="AQ32" s="375"/>
      <c r="AR32" s="375"/>
      <c r="AS32" s="376"/>
      <c r="AT32" s="376"/>
      <c r="AU32" s="376"/>
      <c r="AV32" s="376"/>
      <c r="AW32" s="377"/>
      <c r="AX32" s="377"/>
      <c r="AY32" s="377"/>
      <c r="AZ32" s="377"/>
      <c r="BA32" s="296"/>
      <c r="BB32" s="296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19" customFormat="1" ht="20.100000000000001" customHeight="1" thickBot="1" x14ac:dyDescent="0.3">
      <c r="A33" s="440" t="s">
        <v>177</v>
      </c>
      <c r="B33" s="441" t="s">
        <v>178</v>
      </c>
      <c r="C33" s="441"/>
      <c r="D33" s="441"/>
      <c r="E33" s="365"/>
      <c r="F33" s="366" t="s">
        <v>163</v>
      </c>
      <c r="G33" s="367"/>
      <c r="H33" s="368"/>
      <c r="I33" s="369"/>
      <c r="J33" s="368"/>
      <c r="K33" s="370"/>
      <c r="L33" s="368"/>
      <c r="M33" s="311">
        <f t="shared" si="4"/>
        <v>34</v>
      </c>
      <c r="N33" s="434">
        <f t="shared" si="5"/>
        <v>0</v>
      </c>
      <c r="O33" s="311">
        <f t="shared" si="6"/>
        <v>34</v>
      </c>
      <c r="P33" s="311">
        <f t="shared" si="7"/>
        <v>34</v>
      </c>
      <c r="Q33" s="312">
        <f t="shared" si="8"/>
        <v>34</v>
      </c>
      <c r="R33" s="435"/>
      <c r="S33" s="435"/>
      <c r="T33" s="436"/>
      <c r="U33" s="437"/>
      <c r="V33" s="437">
        <v>16</v>
      </c>
      <c r="W33" s="437"/>
      <c r="X33" s="437"/>
      <c r="Y33" s="435"/>
      <c r="Z33" s="435">
        <v>18</v>
      </c>
      <c r="AA33" s="435"/>
      <c r="AB33" s="435"/>
      <c r="AC33" s="373"/>
      <c r="AD33" s="373"/>
      <c r="AE33" s="373"/>
      <c r="AF33" s="373"/>
      <c r="AG33" s="368"/>
      <c r="AH33" s="368"/>
      <c r="AI33" s="368"/>
      <c r="AJ33" s="368"/>
      <c r="AK33" s="374"/>
      <c r="AL33" s="374"/>
      <c r="AM33" s="374"/>
      <c r="AN33" s="374"/>
      <c r="AO33" s="375"/>
      <c r="AP33" s="375"/>
      <c r="AQ33" s="375"/>
      <c r="AR33" s="375"/>
      <c r="AS33" s="376"/>
      <c r="AT33" s="376"/>
      <c r="AU33" s="376"/>
      <c r="AV33" s="376"/>
      <c r="AW33" s="377"/>
      <c r="AX33" s="377"/>
      <c r="AY33" s="377"/>
      <c r="AZ33" s="377"/>
      <c r="BA33" s="296"/>
      <c r="BB33" s="296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21" customFormat="1" ht="40.15" customHeight="1" thickBot="1" x14ac:dyDescent="0.3">
      <c r="A34" s="389" t="s">
        <v>33</v>
      </c>
      <c r="B34" s="792" t="s">
        <v>34</v>
      </c>
      <c r="C34" s="793"/>
      <c r="D34" s="794"/>
      <c r="E34" s="422"/>
      <c r="F34" s="422"/>
      <c r="G34" s="426"/>
      <c r="H34" s="427"/>
      <c r="I34" s="427"/>
      <c r="J34" s="427"/>
      <c r="K34" s="427"/>
      <c r="L34" s="442"/>
      <c r="M34" s="438">
        <f>SUM(M35:M40)</f>
        <v>414</v>
      </c>
      <c r="N34" s="390">
        <f t="shared" ref="N34:T34" si="9">SUM(N35:N40)</f>
        <v>1</v>
      </c>
      <c r="O34" s="390">
        <f t="shared" si="9"/>
        <v>413</v>
      </c>
      <c r="P34" s="390">
        <f t="shared" si="9"/>
        <v>365</v>
      </c>
      <c r="Q34" s="390">
        <f t="shared" si="9"/>
        <v>413</v>
      </c>
      <c r="R34" s="390">
        <f t="shared" si="9"/>
        <v>0</v>
      </c>
      <c r="S34" s="390">
        <f t="shared" si="9"/>
        <v>0</v>
      </c>
      <c r="T34" s="390">
        <f t="shared" si="9"/>
        <v>0</v>
      </c>
      <c r="U34" s="391">
        <f>SUM(U35:U40)</f>
        <v>0</v>
      </c>
      <c r="V34" s="392">
        <f t="shared" ref="V34:AZ34" si="10">SUM(V35:V40)</f>
        <v>0</v>
      </c>
      <c r="W34" s="392">
        <f t="shared" si="10"/>
        <v>0</v>
      </c>
      <c r="X34" s="392">
        <f t="shared" si="10"/>
        <v>0</v>
      </c>
      <c r="Y34" s="392">
        <f t="shared" si="10"/>
        <v>0</v>
      </c>
      <c r="Z34" s="392">
        <f t="shared" si="10"/>
        <v>0</v>
      </c>
      <c r="AA34" s="392">
        <f t="shared" si="10"/>
        <v>0</v>
      </c>
      <c r="AB34" s="392">
        <f t="shared" si="10"/>
        <v>0</v>
      </c>
      <c r="AC34" s="392">
        <f t="shared" si="10"/>
        <v>0</v>
      </c>
      <c r="AD34" s="392">
        <f t="shared" si="10"/>
        <v>72</v>
      </c>
      <c r="AE34" s="392">
        <f t="shared" si="10"/>
        <v>0</v>
      </c>
      <c r="AF34" s="392">
        <f t="shared" si="10"/>
        <v>0</v>
      </c>
      <c r="AG34" s="392">
        <f t="shared" si="10"/>
        <v>0</v>
      </c>
      <c r="AH34" s="392">
        <f t="shared" si="10"/>
        <v>100</v>
      </c>
      <c r="AI34" s="392">
        <f t="shared" si="10"/>
        <v>0</v>
      </c>
      <c r="AJ34" s="392">
        <f t="shared" si="10"/>
        <v>0</v>
      </c>
      <c r="AK34" s="392">
        <f t="shared" si="10"/>
        <v>24</v>
      </c>
      <c r="AL34" s="392">
        <f t="shared" si="10"/>
        <v>52</v>
      </c>
      <c r="AM34" s="392">
        <f t="shared" si="10"/>
        <v>0</v>
      </c>
      <c r="AN34" s="392">
        <f t="shared" si="10"/>
        <v>0</v>
      </c>
      <c r="AO34" s="392">
        <f t="shared" si="10"/>
        <v>24</v>
      </c>
      <c r="AP34" s="392">
        <f t="shared" si="10"/>
        <v>121</v>
      </c>
      <c r="AQ34" s="392">
        <f t="shared" si="10"/>
        <v>1</v>
      </c>
      <c r="AR34" s="392">
        <f t="shared" si="10"/>
        <v>0</v>
      </c>
      <c r="AS34" s="392">
        <f t="shared" si="10"/>
        <v>0</v>
      </c>
      <c r="AT34" s="392">
        <f t="shared" si="10"/>
        <v>20</v>
      </c>
      <c r="AU34" s="392">
        <f t="shared" si="10"/>
        <v>0</v>
      </c>
      <c r="AV34" s="392">
        <f t="shared" si="10"/>
        <v>0</v>
      </c>
      <c r="AW34" s="392">
        <f t="shared" si="10"/>
        <v>0</v>
      </c>
      <c r="AX34" s="392">
        <f t="shared" si="10"/>
        <v>0</v>
      </c>
      <c r="AY34" s="392">
        <f t="shared" si="10"/>
        <v>0</v>
      </c>
      <c r="AZ34" s="393">
        <f t="shared" si="10"/>
        <v>0</v>
      </c>
      <c r="BA34" s="296">
        <f>SUM(U34:AZ34)</f>
        <v>414</v>
      </c>
      <c r="BB34" s="296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7" customFormat="1" ht="15.75" customHeight="1" x14ac:dyDescent="0.25">
      <c r="A35" s="22" t="s">
        <v>35</v>
      </c>
      <c r="B35" s="795" t="s">
        <v>36</v>
      </c>
      <c r="C35" s="796"/>
      <c r="D35" s="796"/>
      <c r="E35" s="252"/>
      <c r="F35" s="358"/>
      <c r="G35" s="378"/>
      <c r="H35" s="379" t="s">
        <v>37</v>
      </c>
      <c r="I35" s="380"/>
      <c r="J35" s="379"/>
      <c r="K35" s="381"/>
      <c r="L35" s="382"/>
      <c r="M35" s="383">
        <f>SUM(U35:AZ35)</f>
        <v>48</v>
      </c>
      <c r="N35" s="337">
        <f>SUM(AE35+AI35+AM35+AQ35+AU35+AY35)</f>
        <v>0</v>
      </c>
      <c r="O35" s="337">
        <f>SUM(Q35:T35)</f>
        <v>48</v>
      </c>
      <c r="P35" s="337">
        <f>SUM(AD35+AH35+AL35+AP35+AT35+AX35)</f>
        <v>48</v>
      </c>
      <c r="Q35" s="338" cm="1">
        <f t="array" ref="Q35">SUM(AC35:AD35+AG35:AH35+AK35:AL35+AO35:AP35+AS35:AT35+AW35:AX35)</f>
        <v>48</v>
      </c>
      <c r="R35" s="306"/>
      <c r="S35" s="109"/>
      <c r="T35" s="359"/>
      <c r="U35" s="384"/>
      <c r="V35" s="385"/>
      <c r="W35" s="385"/>
      <c r="X35" s="385"/>
      <c r="Y35" s="204"/>
      <c r="Z35" s="386"/>
      <c r="AA35" s="204"/>
      <c r="AB35" s="204"/>
      <c r="AC35" s="387"/>
      <c r="AD35" s="387">
        <v>24</v>
      </c>
      <c r="AE35" s="387"/>
      <c r="AF35" s="387"/>
      <c r="AG35" s="204"/>
      <c r="AH35" s="386">
        <v>24</v>
      </c>
      <c r="AI35" s="204"/>
      <c r="AJ35" s="204"/>
      <c r="AK35" s="388"/>
      <c r="AL35" s="388"/>
      <c r="AM35" s="48"/>
      <c r="AN35" s="48"/>
      <c r="AO35" s="39"/>
      <c r="AP35" s="40"/>
      <c r="AQ35" s="39"/>
      <c r="AR35" s="39"/>
      <c r="AS35" s="225"/>
      <c r="AT35" s="41"/>
      <c r="AU35" s="41"/>
      <c r="AV35" s="41"/>
      <c r="AW35" s="37"/>
      <c r="AX35" s="37"/>
      <c r="AY35" s="37"/>
      <c r="AZ35" s="221"/>
      <c r="BA35" s="296"/>
      <c r="BB35" s="296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7" customFormat="1" ht="29.25" customHeight="1" x14ac:dyDescent="0.25">
      <c r="A36" s="22" t="s">
        <v>38</v>
      </c>
      <c r="B36" s="797" t="s">
        <v>39</v>
      </c>
      <c r="C36" s="798"/>
      <c r="D36" s="799"/>
      <c r="E36" s="237"/>
      <c r="F36" s="345"/>
      <c r="G36" s="231"/>
      <c r="H36" s="108"/>
      <c r="I36" s="145" t="s">
        <v>37</v>
      </c>
      <c r="J36" s="108"/>
      <c r="K36" s="146"/>
      <c r="L36" s="112"/>
      <c r="M36" s="383">
        <f t="shared" ref="M36:M110" si="11">SUM(U36:AZ36)</f>
        <v>82</v>
      </c>
      <c r="N36" s="337">
        <f t="shared" ref="N36:N110" si="12">SUM(AE36+AI36+AM36+AQ36+AU36+AY36)</f>
        <v>0</v>
      </c>
      <c r="O36" s="331">
        <f t="shared" ref="O36:O40" si="13">SUM(Q36:T36)</f>
        <v>82</v>
      </c>
      <c r="P36" s="337">
        <f t="shared" ref="P36:P110" si="14">SUM(AD36+AH36+AL36+AP36+AT36+AX36)</f>
        <v>82</v>
      </c>
      <c r="Q36" s="338" cm="1">
        <f t="array" ref="Q36">SUM(AC36:AD36+AG36:AH36+AK36:AL36+AO36:AP36+AS36:AT36+AW36:AX36)</f>
        <v>82</v>
      </c>
      <c r="R36" s="110"/>
      <c r="S36" s="285"/>
      <c r="T36" s="330"/>
      <c r="U36" s="322"/>
      <c r="V36" s="241"/>
      <c r="W36" s="241"/>
      <c r="X36" s="241"/>
      <c r="Y36" s="24"/>
      <c r="Z36" s="24"/>
      <c r="AA36" s="24"/>
      <c r="AB36" s="24"/>
      <c r="AC36" s="29"/>
      <c r="AD36" s="29">
        <v>24</v>
      </c>
      <c r="AE36" s="29"/>
      <c r="AF36" s="29"/>
      <c r="AG36" s="24"/>
      <c r="AH36" s="24">
        <v>38</v>
      </c>
      <c r="AI36" s="24"/>
      <c r="AJ36" s="24"/>
      <c r="AK36" s="25"/>
      <c r="AL36" s="25">
        <v>20</v>
      </c>
      <c r="AM36" s="25"/>
      <c r="AN36" s="25"/>
      <c r="AO36" s="26"/>
      <c r="AP36" s="27"/>
      <c r="AQ36" s="26"/>
      <c r="AR36" s="26"/>
      <c r="AS36" s="220"/>
      <c r="AT36" s="28"/>
      <c r="AU36" s="28"/>
      <c r="AV36" s="28"/>
      <c r="AW36" s="215"/>
      <c r="AX36" s="215"/>
      <c r="AY36" s="215"/>
      <c r="AZ36" s="222"/>
      <c r="BA36" s="296"/>
      <c r="BB36" s="296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7" customFormat="1" ht="20.25" customHeight="1" thickBot="1" x14ac:dyDescent="0.3">
      <c r="A37" s="22" t="s">
        <v>40</v>
      </c>
      <c r="B37" s="800" t="s">
        <v>41</v>
      </c>
      <c r="C37" s="801"/>
      <c r="D37" s="801"/>
      <c r="E37" s="237"/>
      <c r="F37" s="345"/>
      <c r="G37" s="231"/>
      <c r="H37" s="108"/>
      <c r="I37" s="145"/>
      <c r="J37" s="148" t="s">
        <v>37</v>
      </c>
      <c r="K37" s="146"/>
      <c r="L37" s="112"/>
      <c r="M37" s="383">
        <f>SUM(U37:AZ37)</f>
        <v>70</v>
      </c>
      <c r="N37" s="337">
        <f t="shared" si="12"/>
        <v>1</v>
      </c>
      <c r="O37" s="331">
        <f t="shared" si="13"/>
        <v>69</v>
      </c>
      <c r="P37" s="337">
        <f t="shared" si="14"/>
        <v>61</v>
      </c>
      <c r="Q37" s="338" cm="1">
        <f t="array" ref="Q37">SUM(AC37:AD37+AG37:AH37+AK37:AL37+AO37:AP37+AS37:AT37+AW37:AX37)</f>
        <v>69</v>
      </c>
      <c r="R37" s="304"/>
      <c r="S37" s="285"/>
      <c r="T37" s="330"/>
      <c r="U37" s="322"/>
      <c r="V37" s="241"/>
      <c r="W37" s="241"/>
      <c r="X37" s="241"/>
      <c r="Y37" s="24"/>
      <c r="Z37" s="24"/>
      <c r="AA37" s="24"/>
      <c r="AB37" s="24"/>
      <c r="AC37" s="29"/>
      <c r="AD37" s="29"/>
      <c r="AE37" s="29"/>
      <c r="AF37" s="29"/>
      <c r="AG37" s="24"/>
      <c r="AH37" s="24"/>
      <c r="AI37" s="24"/>
      <c r="AJ37" s="24"/>
      <c r="AK37" s="25"/>
      <c r="AL37" s="25"/>
      <c r="AM37" s="25"/>
      <c r="AN37" s="25"/>
      <c r="AO37" s="26">
        <v>8</v>
      </c>
      <c r="AP37" s="27">
        <v>61</v>
      </c>
      <c r="AQ37" s="26">
        <v>1</v>
      </c>
      <c r="AR37" s="26"/>
      <c r="AS37" s="220"/>
      <c r="AT37" s="28"/>
      <c r="AU37" s="28"/>
      <c r="AV37" s="28"/>
      <c r="AW37" s="215"/>
      <c r="AX37" s="215"/>
      <c r="AY37" s="215"/>
      <c r="AZ37" s="222"/>
      <c r="BA37" s="296"/>
      <c r="BB37" s="296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7" customFormat="1" ht="21" customHeight="1" thickBot="1" x14ac:dyDescent="0.3">
      <c r="A38" s="22" t="s">
        <v>42</v>
      </c>
      <c r="B38" s="766" t="s">
        <v>43</v>
      </c>
      <c r="C38" s="767"/>
      <c r="D38" s="767"/>
      <c r="E38" s="237"/>
      <c r="F38" s="345"/>
      <c r="G38" s="231" t="s">
        <v>37</v>
      </c>
      <c r="H38" s="108" t="s">
        <v>37</v>
      </c>
      <c r="I38" s="145" t="s">
        <v>37</v>
      </c>
      <c r="J38" s="148" t="s">
        <v>37</v>
      </c>
      <c r="K38" s="146" t="s">
        <v>37</v>
      </c>
      <c r="L38" s="112"/>
      <c r="M38" s="383">
        <f t="shared" si="11"/>
        <v>136</v>
      </c>
      <c r="N38" s="337">
        <f t="shared" si="12"/>
        <v>0</v>
      </c>
      <c r="O38" s="331">
        <f t="shared" si="13"/>
        <v>136</v>
      </c>
      <c r="P38" s="337">
        <f t="shared" si="14"/>
        <v>136</v>
      </c>
      <c r="Q38" s="338" cm="1">
        <f t="array" ref="Q38">SUM(AC38:AD38+AG38:AH38+AK38:AL38+AO38:AP38+AS38:AT38+AW38:AX38)</f>
        <v>136</v>
      </c>
      <c r="R38" s="305"/>
      <c r="S38" s="316"/>
      <c r="T38" s="330"/>
      <c r="U38" s="322"/>
      <c r="V38" s="241"/>
      <c r="W38" s="241"/>
      <c r="X38" s="241"/>
      <c r="Y38" s="24"/>
      <c r="Z38" s="24"/>
      <c r="AA38" s="24"/>
      <c r="AB38" s="24"/>
      <c r="AC38" s="29"/>
      <c r="AD38" s="29">
        <v>24</v>
      </c>
      <c r="AE38" s="29"/>
      <c r="AF38" s="29"/>
      <c r="AG38" s="24"/>
      <c r="AH38" s="24">
        <v>38</v>
      </c>
      <c r="AI38" s="24"/>
      <c r="AJ38" s="24"/>
      <c r="AK38" s="25"/>
      <c r="AL38" s="25">
        <v>20</v>
      </c>
      <c r="AM38" s="25"/>
      <c r="AN38" s="25"/>
      <c r="AO38" s="26"/>
      <c r="AP38" s="27">
        <v>34</v>
      </c>
      <c r="AQ38" s="26"/>
      <c r="AR38" s="26"/>
      <c r="AS38" s="220"/>
      <c r="AT38" s="28">
        <v>20</v>
      </c>
      <c r="AU38" s="28"/>
      <c r="AV38" s="28"/>
      <c r="AW38" s="215"/>
      <c r="AX38" s="215"/>
      <c r="AY38" s="215"/>
      <c r="AZ38" s="222"/>
      <c r="BA38" s="296"/>
      <c r="BB38" s="296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7" customFormat="1" ht="17.45" customHeight="1" thickBot="1" x14ac:dyDescent="0.3">
      <c r="A39" s="22" t="s">
        <v>44</v>
      </c>
      <c r="B39" s="768" t="s">
        <v>45</v>
      </c>
      <c r="C39" s="769"/>
      <c r="D39" s="770"/>
      <c r="E39" s="237"/>
      <c r="F39" s="345"/>
      <c r="G39" s="149"/>
      <c r="H39" s="108"/>
      <c r="I39" s="145"/>
      <c r="J39" s="108" t="s">
        <v>37</v>
      </c>
      <c r="K39" s="146"/>
      <c r="L39" s="108"/>
      <c r="M39" s="383">
        <f t="shared" si="11"/>
        <v>42</v>
      </c>
      <c r="N39" s="337">
        <f t="shared" si="12"/>
        <v>0</v>
      </c>
      <c r="O39" s="331">
        <f t="shared" si="13"/>
        <v>42</v>
      </c>
      <c r="P39" s="337">
        <f t="shared" si="14"/>
        <v>26</v>
      </c>
      <c r="Q39" s="338" cm="1">
        <f t="array" ref="Q39">SUM(AC39:AD39+AG39:AH39+AK39:AL39+AO39:AP39+AS39:AT39+AW39:AX39)</f>
        <v>42</v>
      </c>
      <c r="R39" s="306"/>
      <c r="S39" s="285"/>
      <c r="T39" s="330"/>
      <c r="U39" s="322"/>
      <c r="V39" s="241"/>
      <c r="W39" s="241"/>
      <c r="X39" s="241"/>
      <c r="Y39" s="24"/>
      <c r="Z39" s="24"/>
      <c r="AA39" s="24"/>
      <c r="AB39" s="24"/>
      <c r="AC39" s="29"/>
      <c r="AD39" s="29"/>
      <c r="AE39" s="29"/>
      <c r="AF39" s="29"/>
      <c r="AG39" s="24"/>
      <c r="AH39" s="24"/>
      <c r="AI39" s="24"/>
      <c r="AJ39" s="24"/>
      <c r="AK39" s="25"/>
      <c r="AL39" s="25"/>
      <c r="AM39" s="25"/>
      <c r="AN39" s="25"/>
      <c r="AO39" s="26">
        <v>16</v>
      </c>
      <c r="AP39" s="27">
        <v>26</v>
      </c>
      <c r="AQ39" s="26"/>
      <c r="AR39" s="26"/>
      <c r="AS39" s="220"/>
      <c r="AT39" s="28"/>
      <c r="AU39" s="28"/>
      <c r="AV39" s="28"/>
      <c r="AW39" s="215"/>
      <c r="AX39" s="215"/>
      <c r="AY39" s="215"/>
      <c r="AZ39" s="222"/>
      <c r="BA39" s="296"/>
      <c r="BB39" s="296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7" customFormat="1" ht="21.75" customHeight="1" thickBot="1" x14ac:dyDescent="0.3">
      <c r="A40" s="361" t="s">
        <v>46</v>
      </c>
      <c r="B40" s="771" t="s">
        <v>47</v>
      </c>
      <c r="C40" s="772"/>
      <c r="D40" s="772"/>
      <c r="E40" s="347"/>
      <c r="F40" s="348"/>
      <c r="G40" s="362"/>
      <c r="H40" s="120"/>
      <c r="I40" s="363" t="s">
        <v>37</v>
      </c>
      <c r="J40" s="120"/>
      <c r="K40" s="364"/>
      <c r="L40" s="147"/>
      <c r="M40" s="383">
        <f t="shared" si="11"/>
        <v>36</v>
      </c>
      <c r="N40" s="337">
        <f t="shared" si="12"/>
        <v>0</v>
      </c>
      <c r="O40" s="333">
        <f t="shared" si="13"/>
        <v>36</v>
      </c>
      <c r="P40" s="337">
        <f t="shared" si="14"/>
        <v>12</v>
      </c>
      <c r="Q40" s="338" cm="1">
        <f t="array" ref="Q40">SUM(AC40:AD40+AG40:AH40+AK40:AL40+AO40:AP40+AS40:AT40+AW40:AX40)</f>
        <v>36</v>
      </c>
      <c r="R40" s="304"/>
      <c r="S40" s="321"/>
      <c r="T40" s="350"/>
      <c r="U40" s="328"/>
      <c r="V40" s="251"/>
      <c r="W40" s="251"/>
      <c r="X40" s="251"/>
      <c r="Y40" s="30"/>
      <c r="Z40" s="30"/>
      <c r="AA40" s="30"/>
      <c r="AB40" s="30"/>
      <c r="AC40" s="72"/>
      <c r="AD40" s="72"/>
      <c r="AE40" s="72"/>
      <c r="AF40" s="72"/>
      <c r="AG40" s="30"/>
      <c r="AH40" s="30"/>
      <c r="AI40" s="30"/>
      <c r="AJ40" s="30"/>
      <c r="AK40" s="295">
        <v>24</v>
      </c>
      <c r="AL40" s="295">
        <v>12</v>
      </c>
      <c r="AM40" s="295"/>
      <c r="AN40" s="295"/>
      <c r="AO40" s="32"/>
      <c r="AP40" s="33"/>
      <c r="AQ40" s="32"/>
      <c r="AR40" s="32"/>
      <c r="AS40" s="223"/>
      <c r="AT40" s="34"/>
      <c r="AU40" s="34"/>
      <c r="AV40" s="34"/>
      <c r="AW40" s="35"/>
      <c r="AX40" s="35"/>
      <c r="AY40" s="35"/>
      <c r="AZ40" s="224"/>
      <c r="BA40" s="296"/>
      <c r="BB40" s="296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537" customFormat="1" ht="20.25" customHeight="1" thickBot="1" x14ac:dyDescent="0.3">
      <c r="A41" s="571" t="s">
        <v>48</v>
      </c>
      <c r="B41" s="773" t="s">
        <v>49</v>
      </c>
      <c r="C41" s="774"/>
      <c r="D41" s="774"/>
      <c r="E41" s="572"/>
      <c r="F41" s="572"/>
      <c r="G41" s="423"/>
      <c r="H41" s="424"/>
      <c r="I41" s="425"/>
      <c r="J41" s="424"/>
      <c r="K41" s="423"/>
      <c r="L41" s="425"/>
      <c r="M41" s="518">
        <f>SUM(U41:AZ41)</f>
        <v>422</v>
      </c>
      <c r="N41" s="519">
        <f t="shared" si="12"/>
        <v>0</v>
      </c>
      <c r="O41" s="573">
        <f>SUM(O42:O48)</f>
        <v>422</v>
      </c>
      <c r="P41" s="519">
        <f t="shared" si="14"/>
        <v>234</v>
      </c>
      <c r="Q41" s="519" cm="1">
        <f t="array" ref="Q41">SUM(AC41:AD41+AG41:AH41+AK41:AL41+AO41:AP41+AS41:AT41+AW41:AX41)</f>
        <v>386</v>
      </c>
      <c r="R41" s="573">
        <f t="shared" ref="R41:T41" si="15">SUM(R42:R47)</f>
        <v>0</v>
      </c>
      <c r="S41" s="573">
        <f t="shared" si="15"/>
        <v>0</v>
      </c>
      <c r="T41" s="573">
        <f t="shared" si="15"/>
        <v>36</v>
      </c>
      <c r="U41" s="573">
        <f>SUM(U42:U47)</f>
        <v>0</v>
      </c>
      <c r="V41" s="573">
        <f t="shared" ref="V41" si="16">SUM(V42:V47)</f>
        <v>0</v>
      </c>
      <c r="W41" s="573">
        <f t="shared" ref="W41" si="17">SUM(W42:W47)</f>
        <v>0</v>
      </c>
      <c r="X41" s="573">
        <f t="shared" ref="X41" si="18">SUM(X42:X47)</f>
        <v>0</v>
      </c>
      <c r="Y41" s="573">
        <f t="shared" ref="Y41" si="19">SUM(Y42:Y47)</f>
        <v>0</v>
      </c>
      <c r="Z41" s="573">
        <f t="shared" ref="Z41" si="20">SUM(Z42:Z47)</f>
        <v>0</v>
      </c>
      <c r="AA41" s="573">
        <f t="shared" ref="AA41" si="21">SUM(AA42:AA47)</f>
        <v>0</v>
      </c>
      <c r="AB41" s="573">
        <f t="shared" ref="AB41" si="22">SUM(AB42:AB47)</f>
        <v>0</v>
      </c>
      <c r="AC41" s="574">
        <f>SUM(AC42:AC48)</f>
        <v>42</v>
      </c>
      <c r="AD41" s="574">
        <f t="shared" ref="AD41:AZ41" si="23">SUM(AD42:AD48)</f>
        <v>108</v>
      </c>
      <c r="AE41" s="574">
        <f t="shared" si="23"/>
        <v>0</v>
      </c>
      <c r="AF41" s="574">
        <f t="shared" si="23"/>
        <v>18</v>
      </c>
      <c r="AG41" s="574">
        <f t="shared" si="23"/>
        <v>80</v>
      </c>
      <c r="AH41" s="574">
        <f t="shared" si="23"/>
        <v>98</v>
      </c>
      <c r="AI41" s="574">
        <f t="shared" si="23"/>
        <v>0</v>
      </c>
      <c r="AJ41" s="574">
        <f t="shared" si="23"/>
        <v>18</v>
      </c>
      <c r="AK41" s="574">
        <f t="shared" si="23"/>
        <v>0</v>
      </c>
      <c r="AL41" s="574">
        <f t="shared" si="23"/>
        <v>0</v>
      </c>
      <c r="AM41" s="574">
        <f t="shared" si="23"/>
        <v>0</v>
      </c>
      <c r="AN41" s="574">
        <f t="shared" si="23"/>
        <v>0</v>
      </c>
      <c r="AO41" s="574">
        <f t="shared" si="23"/>
        <v>0</v>
      </c>
      <c r="AP41" s="574">
        <f t="shared" si="23"/>
        <v>0</v>
      </c>
      <c r="AQ41" s="574">
        <f t="shared" si="23"/>
        <v>0</v>
      </c>
      <c r="AR41" s="574">
        <f t="shared" si="23"/>
        <v>0</v>
      </c>
      <c r="AS41" s="574">
        <f t="shared" si="23"/>
        <v>30</v>
      </c>
      <c r="AT41" s="574">
        <f t="shared" si="23"/>
        <v>28</v>
      </c>
      <c r="AU41" s="574">
        <f t="shared" si="23"/>
        <v>0</v>
      </c>
      <c r="AV41" s="574">
        <f t="shared" si="23"/>
        <v>0</v>
      </c>
      <c r="AW41" s="574">
        <f t="shared" si="23"/>
        <v>0</v>
      </c>
      <c r="AX41" s="574">
        <f t="shared" si="23"/>
        <v>0</v>
      </c>
      <c r="AY41" s="574">
        <f t="shared" si="23"/>
        <v>0</v>
      </c>
      <c r="AZ41" s="574">
        <f t="shared" si="23"/>
        <v>0</v>
      </c>
      <c r="BA41" s="521">
        <f>SUM(U41:AZ41)</f>
        <v>422</v>
      </c>
      <c r="BB41" s="521"/>
      <c r="BC41" s="522"/>
      <c r="BD41" s="522"/>
      <c r="BE41" s="522"/>
      <c r="BF41" s="522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</row>
    <row r="42" spans="1:70" s="7" customFormat="1" ht="18" customHeight="1" x14ac:dyDescent="0.25">
      <c r="A42" s="36" t="s">
        <v>50</v>
      </c>
      <c r="B42" s="775" t="s">
        <v>51</v>
      </c>
      <c r="C42" s="776"/>
      <c r="D42" s="776"/>
      <c r="E42" s="252"/>
      <c r="F42" s="358"/>
      <c r="G42" s="232" t="s">
        <v>52</v>
      </c>
      <c r="H42" s="141"/>
      <c r="I42" s="150"/>
      <c r="J42" s="151"/>
      <c r="K42" s="138"/>
      <c r="L42" s="144"/>
      <c r="M42" s="383">
        <f t="shared" ref="M42:M48" si="24">SUM(U42:AZ42)</f>
        <v>126</v>
      </c>
      <c r="N42" s="337">
        <f t="shared" si="12"/>
        <v>0</v>
      </c>
      <c r="O42" s="337">
        <f>SUM(Q42:T42)</f>
        <v>126</v>
      </c>
      <c r="P42" s="337">
        <f t="shared" si="14"/>
        <v>72</v>
      </c>
      <c r="Q42" s="338" cm="1">
        <f t="array" ref="Q42">SUM(AC42:AD42+AG42:AH42+AK42:AL42+AO42:AP42+AS42:AT42+AW42:AX42)</f>
        <v>108</v>
      </c>
      <c r="R42" s="306"/>
      <c r="S42" s="109"/>
      <c r="T42" s="359">
        <v>18</v>
      </c>
      <c r="U42" s="323"/>
      <c r="V42" s="242"/>
      <c r="W42" s="242"/>
      <c r="X42" s="242"/>
      <c r="Y42" s="31"/>
      <c r="Z42" s="31"/>
      <c r="AA42" s="31"/>
      <c r="AB42" s="31"/>
      <c r="AC42" s="38">
        <v>36</v>
      </c>
      <c r="AD42" s="38">
        <v>72</v>
      </c>
      <c r="AE42" s="38"/>
      <c r="AF42" s="38">
        <v>18</v>
      </c>
      <c r="AG42" s="31"/>
      <c r="AH42" s="31"/>
      <c r="AI42" s="31"/>
      <c r="AJ42" s="31"/>
      <c r="AK42" s="105"/>
      <c r="AL42" s="48"/>
      <c r="AM42" s="48"/>
      <c r="AN42" s="48"/>
      <c r="AO42" s="39"/>
      <c r="AP42" s="40"/>
      <c r="AQ42" s="39"/>
      <c r="AR42" s="39"/>
      <c r="AS42" s="225"/>
      <c r="AT42" s="41"/>
      <c r="AU42" s="41"/>
      <c r="AV42" s="41"/>
      <c r="AW42" s="37"/>
      <c r="AX42" s="37"/>
      <c r="AY42" s="37"/>
      <c r="AZ42" s="221"/>
      <c r="BA42" s="296"/>
      <c r="BB42" s="296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7" customFormat="1" ht="18.75" customHeight="1" x14ac:dyDescent="0.25">
      <c r="A43" s="42" t="s">
        <v>53</v>
      </c>
      <c r="B43" s="777" t="s">
        <v>54</v>
      </c>
      <c r="C43" s="778"/>
      <c r="D43" s="779"/>
      <c r="E43" s="237"/>
      <c r="F43" s="345"/>
      <c r="G43" s="233"/>
      <c r="H43" s="140" t="s">
        <v>37</v>
      </c>
      <c r="I43" s="142"/>
      <c r="J43" s="152"/>
      <c r="K43" s="153"/>
      <c r="L43" s="154"/>
      <c r="M43" s="383">
        <f t="shared" si="24"/>
        <v>36</v>
      </c>
      <c r="N43" s="337">
        <f t="shared" si="12"/>
        <v>0</v>
      </c>
      <c r="O43" s="331">
        <f t="shared" ref="O43:O48" si="25">SUM(Q43:T43)</f>
        <v>36</v>
      </c>
      <c r="P43" s="337">
        <f t="shared" si="14"/>
        <v>14</v>
      </c>
      <c r="Q43" s="338" cm="1">
        <f t="array" ref="Q43">SUM(AC43:AD43+AG43:AH43+AK43:AL43+AO43:AP43+AS43:AT43+AW43:AX43)</f>
        <v>36</v>
      </c>
      <c r="R43" s="110"/>
      <c r="S43" s="285"/>
      <c r="T43" s="330"/>
      <c r="U43" s="322"/>
      <c r="V43" s="241"/>
      <c r="W43" s="241"/>
      <c r="X43" s="241"/>
      <c r="Y43" s="24"/>
      <c r="Z43" s="24"/>
      <c r="AA43" s="24"/>
      <c r="AB43" s="24"/>
      <c r="AC43" s="29"/>
      <c r="AD43" s="29"/>
      <c r="AE43" s="29"/>
      <c r="AF43" s="29"/>
      <c r="AG43" s="24">
        <v>22</v>
      </c>
      <c r="AH43" s="24">
        <v>14</v>
      </c>
      <c r="AI43" s="24"/>
      <c r="AJ43" s="24"/>
      <c r="AK43" s="45"/>
      <c r="AL43" s="25"/>
      <c r="AM43" s="25"/>
      <c r="AN43" s="25"/>
      <c r="AO43" s="26"/>
      <c r="AP43" s="27"/>
      <c r="AQ43" s="26"/>
      <c r="AR43" s="26"/>
      <c r="AS43" s="220"/>
      <c r="AT43" s="28"/>
      <c r="AU43" s="28"/>
      <c r="AV43" s="28"/>
      <c r="AW43" s="215"/>
      <c r="AX43" s="215"/>
      <c r="AY43" s="215"/>
      <c r="AZ43" s="222"/>
      <c r="BA43" s="296"/>
      <c r="BB43" s="296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7" customFormat="1" ht="33.75" customHeight="1" x14ac:dyDescent="0.25">
      <c r="A44" s="42" t="s">
        <v>55</v>
      </c>
      <c r="B44" s="780" t="s">
        <v>56</v>
      </c>
      <c r="C44" s="781"/>
      <c r="D44" s="782"/>
      <c r="E44" s="237"/>
      <c r="F44" s="345"/>
      <c r="G44" s="233"/>
      <c r="H44" s="140" t="s">
        <v>37</v>
      </c>
      <c r="I44" s="142"/>
      <c r="J44" s="155"/>
      <c r="K44" s="153"/>
      <c r="L44" s="154"/>
      <c r="M44" s="383">
        <f t="shared" si="24"/>
        <v>42</v>
      </c>
      <c r="N44" s="337">
        <f t="shared" si="12"/>
        <v>0</v>
      </c>
      <c r="O44" s="331">
        <f t="shared" si="25"/>
        <v>42</v>
      </c>
      <c r="P44" s="337">
        <f t="shared" si="14"/>
        <v>28</v>
      </c>
      <c r="Q44" s="338" cm="1">
        <f t="array" ref="Q44">SUM(AC44:AD44+AG44:AH44+AK44:AL44+AO44:AP44+AS44:AT44+AW44:AX44)</f>
        <v>42</v>
      </c>
      <c r="R44" s="110"/>
      <c r="S44" s="285"/>
      <c r="T44" s="330"/>
      <c r="U44" s="322"/>
      <c r="V44" s="241"/>
      <c r="W44" s="241"/>
      <c r="X44" s="241"/>
      <c r="Y44" s="24"/>
      <c r="Z44" s="24"/>
      <c r="AA44" s="24"/>
      <c r="AB44" s="24"/>
      <c r="AC44" s="29"/>
      <c r="AD44" s="29"/>
      <c r="AE44" s="29"/>
      <c r="AF44" s="29"/>
      <c r="AG44" s="24">
        <v>14</v>
      </c>
      <c r="AH44" s="24">
        <v>28</v>
      </c>
      <c r="AI44" s="24"/>
      <c r="AJ44" s="24"/>
      <c r="AK44" s="45"/>
      <c r="AL44" s="25"/>
      <c r="AM44" s="25"/>
      <c r="AN44" s="25"/>
      <c r="AO44" s="26"/>
      <c r="AP44" s="27"/>
      <c r="AQ44" s="26"/>
      <c r="AR44" s="26"/>
      <c r="AS44" s="220"/>
      <c r="AT44" s="28"/>
      <c r="AU44" s="28"/>
      <c r="AV44" s="28"/>
      <c r="AW44" s="215"/>
      <c r="AX44" s="215"/>
      <c r="AY44" s="215"/>
      <c r="AZ44" s="222"/>
      <c r="BA44" s="296"/>
      <c r="BB44" s="296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7" customFormat="1" ht="27.75" customHeight="1" x14ac:dyDescent="0.25">
      <c r="A45" s="42" t="s">
        <v>57</v>
      </c>
      <c r="B45" s="783" t="s">
        <v>58</v>
      </c>
      <c r="C45" s="784"/>
      <c r="D45" s="785"/>
      <c r="E45" s="237"/>
      <c r="F45" s="345"/>
      <c r="G45" s="233" t="s">
        <v>37</v>
      </c>
      <c r="H45" s="140"/>
      <c r="I45" s="156"/>
      <c r="J45" s="157"/>
      <c r="K45" s="158"/>
      <c r="L45" s="154"/>
      <c r="M45" s="383">
        <f t="shared" si="24"/>
        <v>42</v>
      </c>
      <c r="N45" s="337">
        <f t="shared" si="12"/>
        <v>0</v>
      </c>
      <c r="O45" s="331">
        <f t="shared" si="25"/>
        <v>42</v>
      </c>
      <c r="P45" s="337">
        <f t="shared" si="14"/>
        <v>36</v>
      </c>
      <c r="Q45" s="338" cm="1">
        <f t="array" ref="Q45">SUM(AC45:AD45+AG45:AH45+AK45:AL45+AO45:AP45+AS45:AT45+AW45:AX45)</f>
        <v>42</v>
      </c>
      <c r="R45" s="216"/>
      <c r="S45" s="285"/>
      <c r="T45" s="330"/>
      <c r="U45" s="322"/>
      <c r="V45" s="241"/>
      <c r="W45" s="241"/>
      <c r="X45" s="241"/>
      <c r="Y45" s="24"/>
      <c r="Z45" s="24"/>
      <c r="AA45" s="24"/>
      <c r="AB45" s="24"/>
      <c r="AC45" s="29">
        <v>6</v>
      </c>
      <c r="AD45" s="29">
        <v>36</v>
      </c>
      <c r="AE45" s="29"/>
      <c r="AF45" s="29"/>
      <c r="AG45" s="24"/>
      <c r="AH45" s="24"/>
      <c r="AI45" s="24"/>
      <c r="AJ45" s="24"/>
      <c r="AK45" s="45"/>
      <c r="AL45" s="25"/>
      <c r="AM45" s="25"/>
      <c r="AN45" s="25"/>
      <c r="AO45" s="26"/>
      <c r="AP45" s="27"/>
      <c r="AQ45" s="26"/>
      <c r="AR45" s="26"/>
      <c r="AS45" s="220"/>
      <c r="AT45" s="28"/>
      <c r="AU45" s="28"/>
      <c r="AV45" s="28"/>
      <c r="AW45" s="215"/>
      <c r="AX45" s="215"/>
      <c r="AY45" s="215"/>
      <c r="AZ45" s="222"/>
      <c r="BA45" s="296"/>
      <c r="BB45" s="296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7" customFormat="1" ht="15" customHeight="1" x14ac:dyDescent="0.25">
      <c r="A46" s="42" t="s">
        <v>59</v>
      </c>
      <c r="B46" s="824" t="s">
        <v>60</v>
      </c>
      <c r="C46" s="825"/>
      <c r="D46" s="826"/>
      <c r="E46" s="237"/>
      <c r="F46" s="345"/>
      <c r="G46" s="233"/>
      <c r="H46" s="140" t="s">
        <v>52</v>
      </c>
      <c r="I46" s="159"/>
      <c r="J46" s="160"/>
      <c r="K46" s="153"/>
      <c r="L46" s="154"/>
      <c r="M46" s="383">
        <f t="shared" si="24"/>
        <v>70</v>
      </c>
      <c r="N46" s="337">
        <f t="shared" si="12"/>
        <v>0</v>
      </c>
      <c r="O46" s="331">
        <f t="shared" si="25"/>
        <v>70</v>
      </c>
      <c r="P46" s="337">
        <f t="shared" si="14"/>
        <v>28</v>
      </c>
      <c r="Q46" s="338" cm="1">
        <f t="array" ref="Q46">SUM(AC46:AD46+AG46:AH46+AK46:AL46+AO46:AP46+AS46:AT46+AW46:AX46)</f>
        <v>52</v>
      </c>
      <c r="R46" s="216"/>
      <c r="S46" s="285"/>
      <c r="T46" s="330">
        <v>18</v>
      </c>
      <c r="U46" s="322"/>
      <c r="V46" s="241"/>
      <c r="W46" s="241"/>
      <c r="X46" s="241"/>
      <c r="Y46" s="30"/>
      <c r="Z46" s="30"/>
      <c r="AA46" s="30"/>
      <c r="AB46" s="30"/>
      <c r="AC46" s="29"/>
      <c r="AD46" s="29"/>
      <c r="AE46" s="29"/>
      <c r="AF46" s="29"/>
      <c r="AG46" s="30">
        <v>24</v>
      </c>
      <c r="AH46" s="30">
        <v>28</v>
      </c>
      <c r="AI46" s="30"/>
      <c r="AJ46" s="30">
        <v>18</v>
      </c>
      <c r="AK46" s="45"/>
      <c r="AL46" s="25"/>
      <c r="AM46" s="25"/>
      <c r="AN46" s="25"/>
      <c r="AO46" s="26"/>
      <c r="AP46" s="27"/>
      <c r="AQ46" s="26"/>
      <c r="AR46" s="26"/>
      <c r="AS46" s="220"/>
      <c r="AT46" s="28"/>
      <c r="AU46" s="28"/>
      <c r="AV46" s="28"/>
      <c r="AW46" s="215"/>
      <c r="AX46" s="215"/>
      <c r="AY46" s="215"/>
      <c r="AZ46" s="222"/>
      <c r="BA46" s="296"/>
      <c r="BB46" s="296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7" customFormat="1" ht="35.1" customHeight="1" x14ac:dyDescent="0.25">
      <c r="A47" s="346" t="s">
        <v>61</v>
      </c>
      <c r="B47" s="827" t="s">
        <v>62</v>
      </c>
      <c r="C47" s="828"/>
      <c r="D47" s="828"/>
      <c r="E47" s="347"/>
      <c r="F47" s="348"/>
      <c r="G47" s="349"/>
      <c r="H47" s="183" t="s">
        <v>37</v>
      </c>
      <c r="I47" s="163"/>
      <c r="J47" s="155"/>
      <c r="K47" s="161"/>
      <c r="L47" s="162"/>
      <c r="M47" s="383">
        <f t="shared" si="24"/>
        <v>48</v>
      </c>
      <c r="N47" s="479">
        <f t="shared" si="12"/>
        <v>0</v>
      </c>
      <c r="O47" s="333">
        <f t="shared" si="25"/>
        <v>48</v>
      </c>
      <c r="P47" s="479">
        <f t="shared" si="14"/>
        <v>28</v>
      </c>
      <c r="Q47" s="480" cm="1">
        <f t="array" ref="Q47">SUM(AC47:AD47+AG47:AH47+AK47:AL47+AO47:AP47+AS47:AT47+AW47:AX47)</f>
        <v>48</v>
      </c>
      <c r="R47" s="334"/>
      <c r="S47" s="321"/>
      <c r="T47" s="350"/>
      <c r="U47" s="351"/>
      <c r="V47" s="352"/>
      <c r="W47" s="352"/>
      <c r="X47" s="353"/>
      <c r="Y47" s="354"/>
      <c r="Z47" s="354"/>
      <c r="AA47" s="354"/>
      <c r="AB47" s="354"/>
      <c r="AC47" s="355"/>
      <c r="AD47" s="355"/>
      <c r="AE47" s="355"/>
      <c r="AF47" s="356"/>
      <c r="AG47" s="30">
        <v>20</v>
      </c>
      <c r="AH47" s="30">
        <v>28</v>
      </c>
      <c r="AI47" s="354"/>
      <c r="AJ47" s="354"/>
      <c r="AK47" s="357"/>
      <c r="AL47" s="295"/>
      <c r="AM47" s="295"/>
      <c r="AN47" s="295"/>
      <c r="AO47" s="32"/>
      <c r="AP47" s="33"/>
      <c r="AQ47" s="32"/>
      <c r="AR47" s="32"/>
      <c r="AS47" s="223"/>
      <c r="AT47" s="34"/>
      <c r="AU47" s="34"/>
      <c r="AV47" s="34"/>
      <c r="AW47" s="35"/>
      <c r="AX47" s="35"/>
      <c r="AY47" s="35"/>
      <c r="AZ47" s="224"/>
      <c r="BA47" s="296"/>
      <c r="BB47" s="296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19" customFormat="1" ht="35.1" customHeight="1" x14ac:dyDescent="0.25">
      <c r="A48" s="508" t="s">
        <v>205</v>
      </c>
      <c r="B48" s="627" t="s">
        <v>206</v>
      </c>
      <c r="C48" s="627"/>
      <c r="D48" s="627"/>
      <c r="E48" s="237"/>
      <c r="F48" s="345"/>
      <c r="G48" s="487"/>
      <c r="H48" s="463"/>
      <c r="I48" s="512"/>
      <c r="J48" s="488"/>
      <c r="K48" s="513" t="s">
        <v>37</v>
      </c>
      <c r="L48" s="463"/>
      <c r="M48" s="383">
        <f t="shared" si="24"/>
        <v>58</v>
      </c>
      <c r="N48" s="331">
        <f t="shared" si="12"/>
        <v>0</v>
      </c>
      <c r="O48" s="331">
        <f t="shared" si="25"/>
        <v>58</v>
      </c>
      <c r="P48" s="331">
        <f t="shared" si="14"/>
        <v>28</v>
      </c>
      <c r="Q48" s="332" cm="1">
        <f t="array" ref="Q48">SUM(AC48:AD48+AG48:AH48+AK48:AL48+AO48:AP48+AS48:AT48+AW48:AX48)</f>
        <v>58</v>
      </c>
      <c r="R48" s="102"/>
      <c r="S48" s="458"/>
      <c r="T48" s="330"/>
      <c r="U48" s="514"/>
      <c r="V48" s="514"/>
      <c r="W48" s="514"/>
      <c r="X48" s="514"/>
      <c r="Y48" s="102"/>
      <c r="Z48" s="102"/>
      <c r="AA48" s="102"/>
      <c r="AB48" s="102"/>
      <c r="AC48" s="515"/>
      <c r="AD48" s="515"/>
      <c r="AE48" s="515"/>
      <c r="AF48" s="515"/>
      <c r="AG48" s="458"/>
      <c r="AH48" s="458"/>
      <c r="AI48" s="102"/>
      <c r="AJ48" s="102"/>
      <c r="AK48" s="194"/>
      <c r="AL48" s="194"/>
      <c r="AM48" s="194"/>
      <c r="AN48" s="194"/>
      <c r="AO48" s="516"/>
      <c r="AP48" s="516"/>
      <c r="AQ48" s="516"/>
      <c r="AR48" s="516"/>
      <c r="AS48" s="517">
        <v>30</v>
      </c>
      <c r="AT48" s="517">
        <v>28</v>
      </c>
      <c r="AU48" s="517"/>
      <c r="AV48" s="517"/>
      <c r="AW48" s="30"/>
      <c r="AX48" s="30"/>
      <c r="AY48" s="102"/>
      <c r="AZ48" s="102"/>
      <c r="BA48" s="296"/>
      <c r="BB48" s="296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537" customFormat="1" ht="20.25" customHeight="1" thickBot="1" x14ac:dyDescent="0.3">
      <c r="A49" s="551" t="s">
        <v>63</v>
      </c>
      <c r="B49" s="829" t="s">
        <v>64</v>
      </c>
      <c r="C49" s="830"/>
      <c r="D49" s="830"/>
      <c r="E49" s="552"/>
      <c r="F49" s="552"/>
      <c r="G49" s="412"/>
      <c r="H49" s="462"/>
      <c r="I49" s="462"/>
      <c r="J49" s="462"/>
      <c r="K49" s="462"/>
      <c r="L49" s="509"/>
      <c r="M49" s="518">
        <f>SUM(U49:AZ49)</f>
        <v>2076</v>
      </c>
      <c r="N49" s="520">
        <f t="shared" si="12"/>
        <v>36</v>
      </c>
      <c r="O49" s="520">
        <f>SUM(O50+O59+O71+O78+O89)</f>
        <v>2040</v>
      </c>
      <c r="P49" s="519">
        <f t="shared" si="14"/>
        <v>1638</v>
      </c>
      <c r="Q49" s="519" cm="1">
        <f t="array" ref="Q49">SUM(AC49:AD49+AG49:AH49+AK49:AL49+AO49:AP49+AS49:AT49+AW49:AX49)</f>
        <v>1914</v>
      </c>
      <c r="R49" s="510">
        <f t="shared" ref="R49:AZ49" si="26">SUM(R50+R59+R71+R78+R89)</f>
        <v>816</v>
      </c>
      <c r="S49" s="510">
        <f t="shared" si="26"/>
        <v>60</v>
      </c>
      <c r="T49" s="510">
        <f t="shared" si="26"/>
        <v>126</v>
      </c>
      <c r="U49" s="510">
        <f t="shared" si="26"/>
        <v>0</v>
      </c>
      <c r="V49" s="510">
        <f t="shared" si="26"/>
        <v>0</v>
      </c>
      <c r="W49" s="510">
        <f t="shared" si="26"/>
        <v>0</v>
      </c>
      <c r="X49" s="510">
        <f t="shared" si="26"/>
        <v>0</v>
      </c>
      <c r="Y49" s="510">
        <f t="shared" si="26"/>
        <v>0</v>
      </c>
      <c r="Z49" s="510">
        <f t="shared" si="26"/>
        <v>0</v>
      </c>
      <c r="AA49" s="510">
        <f t="shared" si="26"/>
        <v>0</v>
      </c>
      <c r="AB49" s="510">
        <f t="shared" si="26"/>
        <v>0</v>
      </c>
      <c r="AC49" s="510">
        <f t="shared" si="26"/>
        <v>48</v>
      </c>
      <c r="AD49" s="510">
        <f t="shared" si="26"/>
        <v>306</v>
      </c>
      <c r="AE49" s="510">
        <f t="shared" si="26"/>
        <v>0</v>
      </c>
      <c r="AF49" s="510">
        <f t="shared" si="26"/>
        <v>18</v>
      </c>
      <c r="AG49" s="510">
        <f t="shared" si="26"/>
        <v>40</v>
      </c>
      <c r="AH49" s="510">
        <f t="shared" si="26"/>
        <v>336</v>
      </c>
      <c r="AI49" s="510">
        <f t="shared" si="26"/>
        <v>0</v>
      </c>
      <c r="AJ49" s="510">
        <f t="shared" si="26"/>
        <v>36</v>
      </c>
      <c r="AK49" s="510">
        <f t="shared" si="26"/>
        <v>48</v>
      </c>
      <c r="AL49" s="510">
        <f t="shared" si="26"/>
        <v>300</v>
      </c>
      <c r="AM49" s="510">
        <f t="shared" si="26"/>
        <v>0</v>
      </c>
      <c r="AN49" s="510">
        <f t="shared" si="26"/>
        <v>18</v>
      </c>
      <c r="AO49" s="510">
        <f t="shared" si="26"/>
        <v>86</v>
      </c>
      <c r="AP49" s="510">
        <f t="shared" si="26"/>
        <v>390</v>
      </c>
      <c r="AQ49" s="510">
        <f t="shared" si="26"/>
        <v>18</v>
      </c>
      <c r="AR49" s="510">
        <f t="shared" si="26"/>
        <v>36</v>
      </c>
      <c r="AS49" s="510">
        <f t="shared" si="26"/>
        <v>54</v>
      </c>
      <c r="AT49" s="510">
        <f t="shared" si="26"/>
        <v>306</v>
      </c>
      <c r="AU49" s="510">
        <f t="shared" si="26"/>
        <v>18</v>
      </c>
      <c r="AV49" s="510">
        <f t="shared" si="26"/>
        <v>18</v>
      </c>
      <c r="AW49" s="510">
        <f t="shared" si="26"/>
        <v>0</v>
      </c>
      <c r="AX49" s="510">
        <f t="shared" si="26"/>
        <v>0</v>
      </c>
      <c r="AY49" s="510">
        <f t="shared" si="26"/>
        <v>0</v>
      </c>
      <c r="AZ49" s="511">
        <f t="shared" si="26"/>
        <v>0</v>
      </c>
      <c r="BA49" s="521"/>
      <c r="BB49" s="521"/>
      <c r="BC49" s="522"/>
      <c r="BD49" s="522"/>
      <c r="BE49" s="522"/>
      <c r="BF49" s="522"/>
      <c r="BG49" s="522"/>
      <c r="BH49" s="522"/>
      <c r="BI49" s="522"/>
      <c r="BJ49" s="522"/>
      <c r="BK49" s="522"/>
      <c r="BL49" s="522"/>
      <c r="BM49" s="522"/>
      <c r="BN49" s="522"/>
      <c r="BO49" s="522"/>
      <c r="BP49" s="522"/>
      <c r="BQ49" s="522"/>
      <c r="BR49" s="522"/>
    </row>
    <row r="50" spans="1:70" s="537" customFormat="1" ht="45" customHeight="1" thickBot="1" x14ac:dyDescent="0.3">
      <c r="A50" s="360" t="s">
        <v>65</v>
      </c>
      <c r="B50" s="831" t="s">
        <v>98</v>
      </c>
      <c r="C50" s="832"/>
      <c r="D50" s="832"/>
      <c r="E50" s="553"/>
      <c r="F50" s="553"/>
      <c r="G50" s="416"/>
      <c r="H50" s="417"/>
      <c r="I50" s="418"/>
      <c r="J50" s="419"/>
      <c r="K50" s="420"/>
      <c r="L50" s="421"/>
      <c r="M50" s="518">
        <f t="shared" si="11"/>
        <v>428</v>
      </c>
      <c r="N50" s="520">
        <f t="shared" si="12"/>
        <v>0</v>
      </c>
      <c r="O50" s="520">
        <f>SUM(O51:O58)</f>
        <v>428</v>
      </c>
      <c r="P50" s="519">
        <f t="shared" si="14"/>
        <v>366</v>
      </c>
      <c r="Q50" s="519" cm="1">
        <f t="array" ref="Q50">SUM(AC50:AD50+AG50:AH50+AK50:AL50+AO50:AP50+AS50:AT50+AW50:AX50)</f>
        <v>410</v>
      </c>
      <c r="R50" s="335">
        <f t="shared" ref="R50:T50" si="27">SUM(R51:R58)</f>
        <v>180</v>
      </c>
      <c r="S50" s="335">
        <f t="shared" si="27"/>
        <v>0</v>
      </c>
      <c r="T50" s="335">
        <f t="shared" si="27"/>
        <v>18</v>
      </c>
      <c r="U50" s="554">
        <f>SUM(U51:U58)</f>
        <v>0</v>
      </c>
      <c r="V50" s="555">
        <f t="shared" ref="V50:AZ50" si="28">SUM(V51:V58)</f>
        <v>0</v>
      </c>
      <c r="W50" s="555">
        <f t="shared" si="28"/>
        <v>0</v>
      </c>
      <c r="X50" s="555">
        <f t="shared" si="28"/>
        <v>0</v>
      </c>
      <c r="Y50" s="555">
        <f t="shared" si="28"/>
        <v>0</v>
      </c>
      <c r="Z50" s="555">
        <f t="shared" si="28"/>
        <v>0</v>
      </c>
      <c r="AA50" s="555">
        <f t="shared" si="28"/>
        <v>0</v>
      </c>
      <c r="AB50" s="555">
        <f t="shared" si="28"/>
        <v>0</v>
      </c>
      <c r="AC50" s="555">
        <f>SUM(AC51:AC58)</f>
        <v>36</v>
      </c>
      <c r="AD50" s="555">
        <f t="shared" si="28"/>
        <v>162</v>
      </c>
      <c r="AE50" s="555">
        <f t="shared" si="28"/>
        <v>0</v>
      </c>
      <c r="AF50" s="555">
        <f t="shared" si="28"/>
        <v>0</v>
      </c>
      <c r="AG50" s="555">
        <f t="shared" si="28"/>
        <v>8</v>
      </c>
      <c r="AH50" s="555">
        <f t="shared" si="28"/>
        <v>204</v>
      </c>
      <c r="AI50" s="555">
        <f t="shared" si="28"/>
        <v>0</v>
      </c>
      <c r="AJ50" s="555">
        <f t="shared" si="28"/>
        <v>18</v>
      </c>
      <c r="AK50" s="555">
        <f t="shared" si="28"/>
        <v>0</v>
      </c>
      <c r="AL50" s="555">
        <f t="shared" si="28"/>
        <v>0</v>
      </c>
      <c r="AM50" s="555">
        <f t="shared" si="28"/>
        <v>0</v>
      </c>
      <c r="AN50" s="555">
        <f t="shared" si="28"/>
        <v>0</v>
      </c>
      <c r="AO50" s="555">
        <f t="shared" si="28"/>
        <v>0</v>
      </c>
      <c r="AP50" s="555">
        <f t="shared" si="28"/>
        <v>0</v>
      </c>
      <c r="AQ50" s="555">
        <f t="shared" si="28"/>
        <v>0</v>
      </c>
      <c r="AR50" s="555">
        <f t="shared" si="28"/>
        <v>0</v>
      </c>
      <c r="AS50" s="555">
        <f t="shared" si="28"/>
        <v>0</v>
      </c>
      <c r="AT50" s="555">
        <f t="shared" si="28"/>
        <v>0</v>
      </c>
      <c r="AU50" s="555">
        <f t="shared" si="28"/>
        <v>0</v>
      </c>
      <c r="AV50" s="555">
        <f t="shared" si="28"/>
        <v>0</v>
      </c>
      <c r="AW50" s="555">
        <f t="shared" si="28"/>
        <v>0</v>
      </c>
      <c r="AX50" s="555">
        <f t="shared" si="28"/>
        <v>0</v>
      </c>
      <c r="AY50" s="555">
        <f t="shared" si="28"/>
        <v>0</v>
      </c>
      <c r="AZ50" s="556">
        <f t="shared" si="28"/>
        <v>0</v>
      </c>
      <c r="BA50" s="521">
        <f>SUM(U50:AZ50)</f>
        <v>428</v>
      </c>
      <c r="BB50" s="521"/>
      <c r="BC50" s="522"/>
      <c r="BD50" s="522"/>
      <c r="BE50" s="522"/>
      <c r="BF50" s="522"/>
      <c r="BG50" s="522"/>
      <c r="BH50" s="522"/>
      <c r="BI50" s="522"/>
      <c r="BJ50" s="522"/>
      <c r="BK50" s="522"/>
      <c r="BL50" s="522"/>
      <c r="BM50" s="522"/>
      <c r="BN50" s="522"/>
      <c r="BO50" s="522"/>
      <c r="BP50" s="522"/>
      <c r="BQ50" s="522"/>
      <c r="BR50" s="522"/>
    </row>
    <row r="51" spans="1:70" s="7" customFormat="1" ht="35.1" customHeight="1" x14ac:dyDescent="0.25">
      <c r="A51" s="36" t="s">
        <v>66</v>
      </c>
      <c r="B51" s="833" t="s">
        <v>99</v>
      </c>
      <c r="C51" s="834"/>
      <c r="D51" s="834"/>
      <c r="E51" s="252"/>
      <c r="F51" s="358"/>
      <c r="G51" s="232"/>
      <c r="H51" s="141"/>
      <c r="I51" s="150"/>
      <c r="J51" s="141"/>
      <c r="K51" s="138"/>
      <c r="L51" s="144"/>
      <c r="M51" s="383">
        <f t="shared" si="11"/>
        <v>72</v>
      </c>
      <c r="N51" s="337">
        <f t="shared" si="12"/>
        <v>0</v>
      </c>
      <c r="O51" s="337">
        <f>SUM(Q51:T51)</f>
        <v>72</v>
      </c>
      <c r="P51" s="337">
        <f t="shared" si="14"/>
        <v>54</v>
      </c>
      <c r="Q51" s="338" cm="1">
        <f t="array" ref="Q51">SUM(AC51:AD51+AG51:AH51+AK51:AL51+AO51:AP51+AS51:AT51+AW51:AX51)</f>
        <v>72</v>
      </c>
      <c r="R51" s="314"/>
      <c r="S51" s="109"/>
      <c r="T51" s="359"/>
      <c r="U51" s="323"/>
      <c r="V51" s="242"/>
      <c r="W51" s="242"/>
      <c r="X51" s="242"/>
      <c r="Y51" s="31"/>
      <c r="Z51" s="31"/>
      <c r="AA51" s="31"/>
      <c r="AB51" s="31"/>
      <c r="AC51" s="38">
        <v>18</v>
      </c>
      <c r="AD51" s="38">
        <v>54</v>
      </c>
      <c r="AE51" s="38"/>
      <c r="AF51" s="38"/>
      <c r="AG51" s="31"/>
      <c r="AH51" s="31"/>
      <c r="AI51" s="31"/>
      <c r="AJ51" s="31"/>
      <c r="AK51" s="105"/>
      <c r="AL51" s="48"/>
      <c r="AM51" s="48"/>
      <c r="AN51" s="48"/>
      <c r="AO51" s="39"/>
      <c r="AP51" s="40"/>
      <c r="AQ51" s="39"/>
      <c r="AR51" s="39"/>
      <c r="AS51" s="225"/>
      <c r="AT51" s="41"/>
      <c r="AU51" s="41"/>
      <c r="AV51" s="41"/>
      <c r="AW51" s="37"/>
      <c r="AX51" s="37"/>
      <c r="AY51" s="37"/>
      <c r="AZ51" s="221"/>
      <c r="BA51" s="296"/>
      <c r="BB51" s="296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88" customFormat="1" ht="35.1" customHeight="1" x14ac:dyDescent="0.25">
      <c r="A52" s="89" t="s">
        <v>101</v>
      </c>
      <c r="B52" s="841" t="s">
        <v>68</v>
      </c>
      <c r="C52" s="842"/>
      <c r="D52" s="842"/>
      <c r="E52" s="237"/>
      <c r="F52" s="345"/>
      <c r="G52" s="232" t="s">
        <v>37</v>
      </c>
      <c r="H52" s="141"/>
      <c r="I52" s="150"/>
      <c r="J52" s="141"/>
      <c r="K52" s="138"/>
      <c r="L52" s="144"/>
      <c r="M52" s="383">
        <f t="shared" si="11"/>
        <v>36</v>
      </c>
      <c r="N52" s="337">
        <f t="shared" si="12"/>
        <v>0</v>
      </c>
      <c r="O52" s="337">
        <f t="shared" ref="O52:O58" si="29">SUM(Q52:T52)</f>
        <v>36</v>
      </c>
      <c r="P52" s="337">
        <f t="shared" si="14"/>
        <v>36</v>
      </c>
      <c r="Q52" s="338"/>
      <c r="R52" s="314">
        <v>36</v>
      </c>
      <c r="S52" s="109"/>
      <c r="T52" s="330"/>
      <c r="U52" s="323"/>
      <c r="V52" s="242"/>
      <c r="W52" s="242"/>
      <c r="X52" s="242"/>
      <c r="Y52" s="31"/>
      <c r="Z52" s="283"/>
      <c r="AA52" s="24"/>
      <c r="AB52" s="24"/>
      <c r="AC52" s="38"/>
      <c r="AD52" s="38">
        <v>36</v>
      </c>
      <c r="AE52" s="38"/>
      <c r="AF52" s="38"/>
      <c r="AG52" s="31"/>
      <c r="AH52" s="283"/>
      <c r="AI52" s="24"/>
      <c r="AJ52" s="24"/>
      <c r="AK52" s="105"/>
      <c r="AL52" s="48"/>
      <c r="AM52" s="48"/>
      <c r="AN52" s="48"/>
      <c r="AO52" s="39"/>
      <c r="AP52" s="40"/>
      <c r="AQ52" s="39"/>
      <c r="AR52" s="39"/>
      <c r="AS52" s="225"/>
      <c r="AT52" s="41"/>
      <c r="AU52" s="41"/>
      <c r="AV52" s="41"/>
      <c r="AW52" s="37"/>
      <c r="AX52" s="37"/>
      <c r="AY52" s="37"/>
      <c r="AZ52" s="221"/>
      <c r="BA52" s="296"/>
      <c r="BB52" s="296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7" customFormat="1" ht="45" customHeight="1" x14ac:dyDescent="0.25">
      <c r="A53" s="36" t="s">
        <v>67</v>
      </c>
      <c r="B53" s="835" t="s">
        <v>100</v>
      </c>
      <c r="C53" s="778"/>
      <c r="D53" s="779"/>
      <c r="E53" s="237"/>
      <c r="F53" s="345"/>
      <c r="G53" s="234"/>
      <c r="H53" s="447"/>
      <c r="I53" s="150"/>
      <c r="J53" s="141"/>
      <c r="K53" s="138"/>
      <c r="L53" s="144"/>
      <c r="M53" s="383">
        <f t="shared" si="11"/>
        <v>104</v>
      </c>
      <c r="N53" s="337">
        <f t="shared" si="12"/>
        <v>0</v>
      </c>
      <c r="O53" s="337">
        <f t="shared" si="29"/>
        <v>104</v>
      </c>
      <c r="P53" s="337">
        <f t="shared" si="14"/>
        <v>96</v>
      </c>
      <c r="Q53" s="338" cm="1">
        <f t="array" ref="Q53">SUM(AC53:AD53+AG53:AH53+AK53:AL53+AO53:AP53+AS53:AT53+AW53:AX53)</f>
        <v>104</v>
      </c>
      <c r="R53" s="314"/>
      <c r="S53" s="109"/>
      <c r="T53" s="330"/>
      <c r="U53" s="323"/>
      <c r="V53" s="242"/>
      <c r="W53" s="242"/>
      <c r="X53" s="242"/>
      <c r="Y53" s="109"/>
      <c r="Z53" s="102"/>
      <c r="AA53" s="110"/>
      <c r="AB53" s="24"/>
      <c r="AC53" s="38"/>
      <c r="AD53" s="38"/>
      <c r="AE53" s="99"/>
      <c r="AF53" s="38"/>
      <c r="AG53" s="30">
        <v>8</v>
      </c>
      <c r="AH53" s="30">
        <v>96</v>
      </c>
      <c r="AI53" s="30"/>
      <c r="AJ53" s="30"/>
      <c r="AK53" s="51"/>
      <c r="AL53" s="48"/>
      <c r="AM53" s="48"/>
      <c r="AN53" s="48"/>
      <c r="AO53" s="39"/>
      <c r="AP53" s="40"/>
      <c r="AQ53" s="26"/>
      <c r="AR53" s="26"/>
      <c r="AS53" s="220"/>
      <c r="AT53" s="28"/>
      <c r="AU53" s="28"/>
      <c r="AV53" s="28"/>
      <c r="AW53" s="215"/>
      <c r="AX53" s="215"/>
      <c r="AY53" s="215"/>
      <c r="AZ53" s="221"/>
      <c r="BA53" s="296"/>
      <c r="BB53" s="296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7" customFormat="1" ht="18" customHeight="1" thickBot="1" x14ac:dyDescent="0.3">
      <c r="A54" s="90" t="s">
        <v>102</v>
      </c>
      <c r="B54" s="836" t="s">
        <v>68</v>
      </c>
      <c r="C54" s="837"/>
      <c r="D54" s="837"/>
      <c r="E54" s="237"/>
      <c r="F54" s="345"/>
      <c r="G54" s="445"/>
      <c r="H54" s="181" t="s">
        <v>37</v>
      </c>
      <c r="I54" s="446"/>
      <c r="J54" s="140"/>
      <c r="K54" s="153"/>
      <c r="L54" s="154"/>
      <c r="M54" s="383">
        <f t="shared" si="11"/>
        <v>36</v>
      </c>
      <c r="N54" s="337">
        <f t="shared" si="12"/>
        <v>0</v>
      </c>
      <c r="O54" s="337">
        <f t="shared" si="29"/>
        <v>36</v>
      </c>
      <c r="P54" s="337">
        <f t="shared" si="14"/>
        <v>36</v>
      </c>
      <c r="Q54" s="338"/>
      <c r="R54" s="307">
        <v>36</v>
      </c>
      <c r="S54" s="285"/>
      <c r="T54" s="330"/>
      <c r="U54" s="324"/>
      <c r="V54" s="243"/>
      <c r="W54" s="243"/>
      <c r="X54" s="243"/>
      <c r="Y54" s="449"/>
      <c r="Z54" s="354"/>
      <c r="AA54" s="452"/>
      <c r="AB54" s="213"/>
      <c r="AC54" s="49"/>
      <c r="AD54" s="103"/>
      <c r="AE54" s="101"/>
      <c r="AF54" s="103"/>
      <c r="AG54" s="30"/>
      <c r="AH54" s="30">
        <v>36</v>
      </c>
      <c r="AI54" s="30"/>
      <c r="AJ54" s="30"/>
      <c r="AK54" s="284"/>
      <c r="AL54" s="50"/>
      <c r="AM54" s="50"/>
      <c r="AN54" s="50"/>
      <c r="AO54" s="214"/>
      <c r="AP54" s="212"/>
      <c r="AQ54" s="214"/>
      <c r="AR54" s="214"/>
      <c r="AS54" s="220"/>
      <c r="AT54" s="28"/>
      <c r="AU54" s="28"/>
      <c r="AV54" s="28"/>
      <c r="AW54" s="215"/>
      <c r="AX54" s="215"/>
      <c r="AY54" s="215"/>
      <c r="AZ54" s="221"/>
      <c r="BA54" s="296"/>
      <c r="BB54" s="296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19" customFormat="1" ht="48" customHeight="1" thickBot="1" x14ac:dyDescent="0.3">
      <c r="A55" s="444" t="s">
        <v>180</v>
      </c>
      <c r="B55" s="816" t="s">
        <v>181</v>
      </c>
      <c r="C55" s="817"/>
      <c r="D55" s="818"/>
      <c r="E55" s="237"/>
      <c r="F55" s="345"/>
      <c r="G55" s="445"/>
      <c r="H55" s="181"/>
      <c r="I55" s="446"/>
      <c r="J55" s="140"/>
      <c r="K55" s="153"/>
      <c r="L55" s="154"/>
      <c r="M55" s="383">
        <f t="shared" si="11"/>
        <v>54</v>
      </c>
      <c r="N55" s="337">
        <f t="shared" si="12"/>
        <v>0</v>
      </c>
      <c r="O55" s="337">
        <f t="shared" si="29"/>
        <v>54</v>
      </c>
      <c r="P55" s="337">
        <f t="shared" si="14"/>
        <v>36</v>
      </c>
      <c r="Q55" s="338" cm="1">
        <f t="array" ref="Q55">SUM(AC55:AD55+AG55:AH55+AK55:AL55+AO55:AP55+AS55:AT55+AW55:AX55)</f>
        <v>54</v>
      </c>
      <c r="R55" s="307"/>
      <c r="S55" s="285"/>
      <c r="T55" s="330"/>
      <c r="U55" s="324"/>
      <c r="V55" s="243"/>
      <c r="W55" s="243"/>
      <c r="X55" s="451"/>
      <c r="Y55" s="450"/>
      <c r="Z55" s="102"/>
      <c r="AA55" s="450"/>
      <c r="AB55" s="431"/>
      <c r="AC55" s="103">
        <v>18</v>
      </c>
      <c r="AD55" s="103">
        <v>36</v>
      </c>
      <c r="AE55" s="101"/>
      <c r="AF55" s="448"/>
      <c r="AG55" s="30"/>
      <c r="AH55" s="30"/>
      <c r="AI55" s="30"/>
      <c r="AJ55" s="30"/>
      <c r="AK55" s="443"/>
      <c r="AL55" s="50"/>
      <c r="AM55" s="50"/>
      <c r="AN55" s="50"/>
      <c r="AO55" s="432"/>
      <c r="AP55" s="433"/>
      <c r="AQ55" s="432"/>
      <c r="AR55" s="432"/>
      <c r="AS55" s="220"/>
      <c r="AT55" s="28"/>
      <c r="AU55" s="28"/>
      <c r="AV55" s="28"/>
      <c r="AW55" s="215"/>
      <c r="AX55" s="215"/>
      <c r="AY55" s="215"/>
      <c r="AZ55" s="221"/>
      <c r="BA55" s="296"/>
      <c r="BB55" s="296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19" customFormat="1" ht="18" customHeight="1" thickBot="1" x14ac:dyDescent="0.3">
      <c r="A56" s="444" t="s">
        <v>182</v>
      </c>
      <c r="B56" s="819" t="s">
        <v>69</v>
      </c>
      <c r="C56" s="820"/>
      <c r="D56" s="820"/>
      <c r="E56" s="237"/>
      <c r="F56" s="345"/>
      <c r="G56" s="429" t="s">
        <v>191</v>
      </c>
      <c r="H56" s="566"/>
      <c r="I56" s="446"/>
      <c r="J56" s="140"/>
      <c r="K56" s="153"/>
      <c r="L56" s="154"/>
      <c r="M56" s="383">
        <f t="shared" si="11"/>
        <v>36</v>
      </c>
      <c r="N56" s="337">
        <f t="shared" si="12"/>
        <v>0</v>
      </c>
      <c r="O56" s="337">
        <v>36</v>
      </c>
      <c r="P56" s="337">
        <f t="shared" si="14"/>
        <v>36</v>
      </c>
      <c r="Q56" s="338"/>
      <c r="R56" s="307">
        <v>36</v>
      </c>
      <c r="S56" s="285"/>
      <c r="T56" s="330"/>
      <c r="U56" s="324"/>
      <c r="V56" s="243"/>
      <c r="W56" s="243"/>
      <c r="X56" s="451"/>
      <c r="Y56" s="450"/>
      <c r="Z56" s="102"/>
      <c r="AA56" s="450"/>
      <c r="AB56" s="431"/>
      <c r="AC56" s="49"/>
      <c r="AD56" s="103">
        <v>36</v>
      </c>
      <c r="AE56" s="101"/>
      <c r="AF56" s="448"/>
      <c r="AG56" s="30"/>
      <c r="AH56" s="30"/>
      <c r="AI56" s="30"/>
      <c r="AJ56" s="30"/>
      <c r="AK56" s="443"/>
      <c r="AL56" s="50"/>
      <c r="AM56" s="50"/>
      <c r="AN56" s="50"/>
      <c r="AO56" s="432"/>
      <c r="AP56" s="433"/>
      <c r="AQ56" s="432"/>
      <c r="AR56" s="432"/>
      <c r="AS56" s="220"/>
      <c r="AT56" s="28"/>
      <c r="AU56" s="28"/>
      <c r="AV56" s="28"/>
      <c r="AW56" s="215"/>
      <c r="AX56" s="215"/>
      <c r="AY56" s="215"/>
      <c r="AZ56" s="221"/>
      <c r="BA56" s="296"/>
      <c r="BB56" s="296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7" customFormat="1" ht="15.75" customHeight="1" thickBot="1" x14ac:dyDescent="0.3">
      <c r="A57" s="90" t="s">
        <v>183</v>
      </c>
      <c r="B57" s="838" t="s">
        <v>69</v>
      </c>
      <c r="C57" s="839"/>
      <c r="D57" s="840"/>
      <c r="E57" s="237"/>
      <c r="F57" s="345"/>
      <c r="G57" s="429"/>
      <c r="H57" s="566" t="s">
        <v>37</v>
      </c>
      <c r="I57" s="446"/>
      <c r="J57" s="140"/>
      <c r="K57" s="153"/>
      <c r="L57" s="140"/>
      <c r="M57" s="383">
        <f t="shared" si="11"/>
        <v>72</v>
      </c>
      <c r="N57" s="337">
        <f t="shared" si="12"/>
        <v>0</v>
      </c>
      <c r="O57" s="337">
        <f t="shared" si="29"/>
        <v>72</v>
      </c>
      <c r="P57" s="337">
        <f t="shared" si="14"/>
        <v>72</v>
      </c>
      <c r="Q57" s="338"/>
      <c r="R57" s="307">
        <v>72</v>
      </c>
      <c r="S57" s="285"/>
      <c r="T57" s="330"/>
      <c r="U57" s="324"/>
      <c r="V57" s="243"/>
      <c r="W57" s="243"/>
      <c r="X57" s="243"/>
      <c r="Y57" s="293"/>
      <c r="Z57" s="119"/>
      <c r="AA57" s="293"/>
      <c r="AB57" s="213"/>
      <c r="AC57" s="49"/>
      <c r="AD57" s="103"/>
      <c r="AE57" s="101"/>
      <c r="AF57" s="103"/>
      <c r="AG57" s="30"/>
      <c r="AH57" s="30">
        <v>72</v>
      </c>
      <c r="AI57" s="30"/>
      <c r="AJ57" s="30"/>
      <c r="AK57" s="50"/>
      <c r="AL57" s="50"/>
      <c r="AM57" s="50"/>
      <c r="AN57" s="50"/>
      <c r="AO57" s="214"/>
      <c r="AP57" s="214"/>
      <c r="AQ57" s="214"/>
      <c r="AR57" s="214"/>
      <c r="AS57" s="220"/>
      <c r="AT57" s="28"/>
      <c r="AU57" s="28"/>
      <c r="AV57" s="28"/>
      <c r="AW57" s="215"/>
      <c r="AX57" s="215"/>
      <c r="AY57" s="215"/>
      <c r="AZ57" s="221"/>
      <c r="BA57" s="296"/>
      <c r="BB57" s="296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7" customFormat="1" ht="15.75" customHeight="1" thickBot="1" x14ac:dyDescent="0.3">
      <c r="A58" s="603" t="s">
        <v>230</v>
      </c>
      <c r="B58" s="809" t="s">
        <v>70</v>
      </c>
      <c r="C58" s="810"/>
      <c r="D58" s="811"/>
      <c r="E58" s="237"/>
      <c r="F58" s="345"/>
      <c r="G58" s="429"/>
      <c r="H58" s="566" t="s">
        <v>52</v>
      </c>
      <c r="I58" s="164"/>
      <c r="J58" s="140"/>
      <c r="K58" s="153"/>
      <c r="L58" s="140"/>
      <c r="M58" s="383">
        <f t="shared" si="11"/>
        <v>18</v>
      </c>
      <c r="N58" s="337">
        <f t="shared" si="12"/>
        <v>0</v>
      </c>
      <c r="O58" s="337">
        <f t="shared" si="29"/>
        <v>18</v>
      </c>
      <c r="P58" s="337">
        <f t="shared" si="14"/>
        <v>0</v>
      </c>
      <c r="Q58" s="338" cm="1">
        <f t="array" ref="Q58">SUM(AC58:AD58+AG58:AH58+AK58:AL58+AO58:AP58+AS58:AT58+AW58:AX58)</f>
        <v>0</v>
      </c>
      <c r="R58" s="307"/>
      <c r="S58" s="285"/>
      <c r="T58" s="330">
        <v>18</v>
      </c>
      <c r="U58" s="324"/>
      <c r="V58" s="243"/>
      <c r="W58" s="243"/>
      <c r="X58" s="243"/>
      <c r="Y58" s="213"/>
      <c r="Z58" s="24"/>
      <c r="AA58" s="98"/>
      <c r="AB58" s="98"/>
      <c r="AC58" s="49"/>
      <c r="AD58" s="103"/>
      <c r="AE58" s="103"/>
      <c r="AF58" s="103"/>
      <c r="AG58" s="30"/>
      <c r="AH58" s="30"/>
      <c r="AI58" s="30"/>
      <c r="AJ58" s="30">
        <v>18</v>
      </c>
      <c r="AK58" s="50"/>
      <c r="AL58" s="50"/>
      <c r="AM58" s="50"/>
      <c r="AN58" s="50"/>
      <c r="AO58" s="214"/>
      <c r="AP58" s="214"/>
      <c r="AQ58" s="214"/>
      <c r="AR58" s="214"/>
      <c r="AS58" s="220"/>
      <c r="AT58" s="28"/>
      <c r="AU58" s="28"/>
      <c r="AV58" s="28"/>
      <c r="AW58" s="215"/>
      <c r="AX58" s="215"/>
      <c r="AY58" s="215"/>
      <c r="AZ58" s="221"/>
      <c r="BA58" s="296"/>
      <c r="BB58" s="296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570" customFormat="1" ht="75" customHeight="1" thickBot="1" x14ac:dyDescent="0.3">
      <c r="A59" s="575" t="s">
        <v>71</v>
      </c>
      <c r="B59" s="812" t="s">
        <v>103</v>
      </c>
      <c r="C59" s="813"/>
      <c r="D59" s="814"/>
      <c r="E59" s="524"/>
      <c r="F59" s="524"/>
      <c r="G59" s="412"/>
      <c r="H59" s="411"/>
      <c r="I59" s="411"/>
      <c r="J59" s="462"/>
      <c r="K59" s="576"/>
      <c r="L59" s="413"/>
      <c r="M59" s="518">
        <f t="shared" si="11"/>
        <v>712</v>
      </c>
      <c r="N59" s="519">
        <f t="shared" si="12"/>
        <v>18</v>
      </c>
      <c r="O59" s="577">
        <f>SUM(O60:O70)</f>
        <v>694</v>
      </c>
      <c r="P59" s="519">
        <f t="shared" si="14"/>
        <v>522</v>
      </c>
      <c r="Q59" s="519" cm="1">
        <f t="array" ref="Q59">SUM(AC59:AD59+AG59:AH59+AK59:AL59+AO59:AP59+AS59:AT59+AW59:AX59)</f>
        <v>640</v>
      </c>
      <c r="R59" s="577">
        <f t="shared" ref="R59:AZ59" si="30">SUM(R60:R70)</f>
        <v>240</v>
      </c>
      <c r="S59" s="577">
        <f t="shared" si="30"/>
        <v>30</v>
      </c>
      <c r="T59" s="577">
        <f t="shared" si="30"/>
        <v>54</v>
      </c>
      <c r="U59" s="578">
        <f t="shared" si="30"/>
        <v>0</v>
      </c>
      <c r="V59" s="578">
        <f t="shared" si="30"/>
        <v>0</v>
      </c>
      <c r="W59" s="578">
        <f t="shared" si="30"/>
        <v>0</v>
      </c>
      <c r="X59" s="578">
        <f t="shared" si="30"/>
        <v>0</v>
      </c>
      <c r="Y59" s="578">
        <f t="shared" si="30"/>
        <v>0</v>
      </c>
      <c r="Z59" s="578">
        <f t="shared" si="30"/>
        <v>0</v>
      </c>
      <c r="AA59" s="578">
        <f t="shared" si="30"/>
        <v>0</v>
      </c>
      <c r="AB59" s="578">
        <f t="shared" si="30"/>
        <v>0</v>
      </c>
      <c r="AC59" s="578">
        <f t="shared" si="30"/>
        <v>0</v>
      </c>
      <c r="AD59" s="578">
        <f t="shared" si="30"/>
        <v>0</v>
      </c>
      <c r="AE59" s="578">
        <f t="shared" si="30"/>
        <v>0</v>
      </c>
      <c r="AF59" s="578">
        <f t="shared" si="30"/>
        <v>0</v>
      </c>
      <c r="AG59" s="578">
        <f t="shared" si="30"/>
        <v>32</v>
      </c>
      <c r="AH59" s="578">
        <f t="shared" si="30"/>
        <v>132</v>
      </c>
      <c r="AI59" s="578">
        <f t="shared" si="30"/>
        <v>0</v>
      </c>
      <c r="AJ59" s="578">
        <f t="shared" si="30"/>
        <v>18</v>
      </c>
      <c r="AK59" s="579">
        <f t="shared" si="30"/>
        <v>0</v>
      </c>
      <c r="AL59" s="579">
        <f t="shared" si="30"/>
        <v>0</v>
      </c>
      <c r="AM59" s="579">
        <f t="shared" si="30"/>
        <v>0</v>
      </c>
      <c r="AN59" s="579">
        <f t="shared" si="30"/>
        <v>0</v>
      </c>
      <c r="AO59" s="578">
        <f t="shared" si="30"/>
        <v>86</v>
      </c>
      <c r="AP59" s="578">
        <f t="shared" si="30"/>
        <v>390</v>
      </c>
      <c r="AQ59" s="578">
        <f t="shared" si="30"/>
        <v>18</v>
      </c>
      <c r="AR59" s="578">
        <f t="shared" si="30"/>
        <v>36</v>
      </c>
      <c r="AS59" s="578">
        <f t="shared" si="30"/>
        <v>0</v>
      </c>
      <c r="AT59" s="578">
        <f t="shared" si="30"/>
        <v>0</v>
      </c>
      <c r="AU59" s="578">
        <f t="shared" si="30"/>
        <v>0</v>
      </c>
      <c r="AV59" s="578">
        <f t="shared" si="30"/>
        <v>0</v>
      </c>
      <c r="AW59" s="578">
        <f t="shared" si="30"/>
        <v>0</v>
      </c>
      <c r="AX59" s="578">
        <f t="shared" si="30"/>
        <v>0</v>
      </c>
      <c r="AY59" s="578">
        <f t="shared" si="30"/>
        <v>0</v>
      </c>
      <c r="AZ59" s="578">
        <f t="shared" si="30"/>
        <v>0</v>
      </c>
      <c r="BA59" s="521">
        <f>SUM(U59:AZ59)</f>
        <v>712</v>
      </c>
      <c r="BB59" s="521"/>
      <c r="BC59" s="522"/>
      <c r="BD59" s="522"/>
      <c r="BE59" s="522"/>
      <c r="BF59" s="522"/>
      <c r="BG59" s="522"/>
      <c r="BH59" s="522"/>
      <c r="BI59" s="522"/>
      <c r="BJ59" s="522"/>
      <c r="BK59" s="522"/>
      <c r="BL59" s="522"/>
      <c r="BM59" s="522"/>
      <c r="BN59" s="522"/>
      <c r="BO59" s="522"/>
      <c r="BP59" s="522"/>
      <c r="BQ59" s="522"/>
      <c r="BR59" s="522"/>
    </row>
    <row r="60" spans="1:70" s="7" customFormat="1" ht="54.95" customHeight="1" x14ac:dyDescent="0.25">
      <c r="A60" s="91" t="s">
        <v>186</v>
      </c>
      <c r="B60" s="815" t="s">
        <v>104</v>
      </c>
      <c r="C60" s="626"/>
      <c r="D60" s="626"/>
      <c r="E60" s="237"/>
      <c r="F60" s="345"/>
      <c r="G60" s="232"/>
      <c r="H60" s="617" t="s">
        <v>52</v>
      </c>
      <c r="I60" s="165"/>
      <c r="J60" s="463"/>
      <c r="K60" s="461"/>
      <c r="L60" s="144"/>
      <c r="M60" s="383">
        <f t="shared" si="11"/>
        <v>114</v>
      </c>
      <c r="N60" s="337">
        <f t="shared" si="12"/>
        <v>0</v>
      </c>
      <c r="O60" s="331">
        <f>SUM(Q60:T60)</f>
        <v>114</v>
      </c>
      <c r="P60" s="337">
        <f t="shared" si="14"/>
        <v>72</v>
      </c>
      <c r="Q60" s="338" cm="1">
        <f t="array" ref="Q60">SUM(AC60:AD60+AG60:AH60+AK60:AL60+AO60:AP60+AS60:AT60+AW60:AX60)</f>
        <v>96</v>
      </c>
      <c r="R60" s="306"/>
      <c r="S60" s="109"/>
      <c r="T60" s="330">
        <v>18</v>
      </c>
      <c r="U60" s="323"/>
      <c r="V60" s="242"/>
      <c r="W60" s="242"/>
      <c r="X60" s="245"/>
      <c r="Y60" s="31"/>
      <c r="Z60" s="31"/>
      <c r="AA60" s="24"/>
      <c r="AB60" s="24"/>
      <c r="AC60" s="38"/>
      <c r="AD60" s="38"/>
      <c r="AE60" s="38"/>
      <c r="AF60" s="195"/>
      <c r="AG60" s="283">
        <v>24</v>
      </c>
      <c r="AH60" s="283">
        <v>72</v>
      </c>
      <c r="AI60" s="30"/>
      <c r="AJ60" s="321">
        <v>18</v>
      </c>
      <c r="AK60" s="194"/>
      <c r="AL60" s="194"/>
      <c r="AM60" s="194"/>
      <c r="AN60" s="194"/>
      <c r="AO60" s="135"/>
      <c r="AP60" s="40"/>
      <c r="AQ60" s="26"/>
      <c r="AR60" s="26"/>
      <c r="AS60" s="220"/>
      <c r="AT60" s="28"/>
      <c r="AU60" s="28"/>
      <c r="AV60" s="28"/>
      <c r="AW60" s="215"/>
      <c r="AX60" s="215"/>
      <c r="AY60" s="215"/>
      <c r="AZ60" s="222"/>
      <c r="BA60" s="296"/>
      <c r="BB60" s="296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19" customFormat="1" ht="36.75" customHeight="1" thickBot="1" x14ac:dyDescent="0.3">
      <c r="A61" s="454" t="s">
        <v>184</v>
      </c>
      <c r="B61" s="821" t="s">
        <v>185</v>
      </c>
      <c r="C61" s="822"/>
      <c r="D61" s="823"/>
      <c r="E61" s="237"/>
      <c r="F61" s="345"/>
      <c r="G61" s="429"/>
      <c r="H61" s="618"/>
      <c r="I61" s="165"/>
      <c r="J61" s="141"/>
      <c r="K61" s="166"/>
      <c r="L61" s="453"/>
      <c r="M61" s="383">
        <f t="shared" ref="M61" si="31">SUM(U61:AZ61)</f>
        <v>32</v>
      </c>
      <c r="N61" s="337">
        <f t="shared" ref="N61" si="32">SUM(AE61+AI61+AM61+AQ61+AU61+AY61)</f>
        <v>0</v>
      </c>
      <c r="O61" s="331">
        <f>SUM(Q61:T61)</f>
        <v>32</v>
      </c>
      <c r="P61" s="337">
        <f t="shared" ref="P61" si="33">SUM(AD61+AH61+AL61+AP61+AT61+AX61)</f>
        <v>24</v>
      </c>
      <c r="Q61" s="338" cm="1">
        <f t="array" ref="Q61">SUM(AC61:AD61+AG61:AH61+AK61:AL61+AO61:AP61+AS61:AT61+AW61:AX61)</f>
        <v>32</v>
      </c>
      <c r="R61" s="306"/>
      <c r="S61" s="109"/>
      <c r="T61" s="330"/>
      <c r="U61" s="323"/>
      <c r="V61" s="242"/>
      <c r="W61" s="246"/>
      <c r="X61" s="247"/>
      <c r="Y61" s="97"/>
      <c r="Z61" s="283"/>
      <c r="AA61" s="30"/>
      <c r="AB61" s="321"/>
      <c r="AC61" s="38"/>
      <c r="AD61" s="38"/>
      <c r="AE61" s="188"/>
      <c r="AF61" s="197"/>
      <c r="AG61" s="458">
        <v>8</v>
      </c>
      <c r="AH61" s="458">
        <v>24</v>
      </c>
      <c r="AI61" s="458"/>
      <c r="AJ61" s="464"/>
      <c r="AK61" s="194"/>
      <c r="AL61" s="194"/>
      <c r="AM61" s="194"/>
      <c r="AN61" s="194"/>
      <c r="AO61" s="135"/>
      <c r="AP61" s="40"/>
      <c r="AQ61" s="26"/>
      <c r="AR61" s="26"/>
      <c r="AS61" s="220"/>
      <c r="AT61" s="28"/>
      <c r="AU61" s="28"/>
      <c r="AV61" s="28"/>
      <c r="AW61" s="215"/>
      <c r="AX61" s="215"/>
      <c r="AY61" s="215"/>
      <c r="AZ61" s="222"/>
      <c r="BA61" s="296"/>
      <c r="BB61" s="296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7" customFormat="1" ht="16.5" customHeight="1" thickBot="1" x14ac:dyDescent="0.3">
      <c r="A62" s="46" t="s">
        <v>72</v>
      </c>
      <c r="B62" s="625" t="s">
        <v>68</v>
      </c>
      <c r="C62" s="626"/>
      <c r="D62" s="626"/>
      <c r="E62" s="237"/>
      <c r="F62" s="345"/>
      <c r="G62" s="233"/>
      <c r="H62" s="140" t="s">
        <v>37</v>
      </c>
      <c r="I62" s="142"/>
      <c r="J62" s="167"/>
      <c r="K62" s="168"/>
      <c r="L62" s="162"/>
      <c r="M62" s="383">
        <f t="shared" si="11"/>
        <v>36</v>
      </c>
      <c r="N62" s="337">
        <f t="shared" si="12"/>
        <v>0</v>
      </c>
      <c r="O62" s="331">
        <f t="shared" ref="O62:O70" si="34">SUM(Q62:T62)</f>
        <v>36</v>
      </c>
      <c r="P62" s="337">
        <f t="shared" si="14"/>
        <v>36</v>
      </c>
      <c r="Q62" s="338"/>
      <c r="R62" s="307">
        <v>36</v>
      </c>
      <c r="S62" s="317"/>
      <c r="T62" s="330"/>
      <c r="U62" s="323"/>
      <c r="V62" s="242"/>
      <c r="W62" s="242"/>
      <c r="X62" s="245"/>
      <c r="Y62" s="35"/>
      <c r="Z62" s="35"/>
      <c r="AA62" s="35"/>
      <c r="AB62" s="191"/>
      <c r="AC62" s="38"/>
      <c r="AD62" s="38"/>
      <c r="AE62" s="188"/>
      <c r="AF62" s="197"/>
      <c r="AG62" s="102"/>
      <c r="AH62" s="458">
        <v>36</v>
      </c>
      <c r="AI62" s="102"/>
      <c r="AJ62" s="102"/>
      <c r="AK62" s="465"/>
      <c r="AL62" s="466"/>
      <c r="AM62" s="63"/>
      <c r="AN62" s="136"/>
      <c r="AO62" s="39"/>
      <c r="AP62" s="40"/>
      <c r="AQ62" s="26"/>
      <c r="AR62" s="26"/>
      <c r="AS62" s="220"/>
      <c r="AT62" s="28"/>
      <c r="AU62" s="28"/>
      <c r="AV62" s="28"/>
      <c r="AW62" s="215"/>
      <c r="AX62" s="215"/>
      <c r="AY62" s="215"/>
      <c r="AZ62" s="222"/>
      <c r="BA62" s="296"/>
      <c r="BB62" s="296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7" customFormat="1" ht="54.95" customHeight="1" thickBot="1" x14ac:dyDescent="0.3">
      <c r="A63" s="91" t="s">
        <v>198</v>
      </c>
      <c r="B63" s="815" t="s">
        <v>105</v>
      </c>
      <c r="C63" s="626"/>
      <c r="D63" s="626"/>
      <c r="E63" s="237"/>
      <c r="F63" s="345"/>
      <c r="G63" s="233"/>
      <c r="H63" s="140"/>
      <c r="I63" s="142"/>
      <c r="J63" s="140"/>
      <c r="K63" s="168"/>
      <c r="L63" s="162"/>
      <c r="M63" s="383">
        <f t="shared" si="11"/>
        <v>168</v>
      </c>
      <c r="N63" s="337">
        <f t="shared" si="12"/>
        <v>0</v>
      </c>
      <c r="O63" s="331">
        <f t="shared" si="34"/>
        <v>168</v>
      </c>
      <c r="P63" s="337">
        <f t="shared" si="14"/>
        <v>120</v>
      </c>
      <c r="Q63" s="338" cm="1">
        <f t="array" ref="Q63">SUM(AC63:AD63+AG63:AH63+AK63:AL63+AO63:AP63+AS63:AT63+AW63:AX63)</f>
        <v>168</v>
      </c>
      <c r="R63" s="307"/>
      <c r="S63" s="317"/>
      <c r="T63" s="330"/>
      <c r="U63" s="323"/>
      <c r="V63" s="242"/>
      <c r="W63" s="473"/>
      <c r="X63" s="474"/>
      <c r="Y63" s="190"/>
      <c r="Z63" s="189"/>
      <c r="AA63" s="102"/>
      <c r="AB63" s="192"/>
      <c r="AC63" s="38"/>
      <c r="AD63" s="38"/>
      <c r="AE63" s="470"/>
      <c r="AF63" s="471"/>
      <c r="AG63" s="472"/>
      <c r="AH63" s="456"/>
      <c r="AI63" s="196"/>
      <c r="AJ63" s="457"/>
      <c r="AK63" s="467"/>
      <c r="AL63" s="467"/>
      <c r="AM63" s="467"/>
      <c r="AN63" s="467"/>
      <c r="AO63" s="135">
        <v>48</v>
      </c>
      <c r="AP63" s="40">
        <v>120</v>
      </c>
      <c r="AQ63" s="26"/>
      <c r="AR63" s="26"/>
      <c r="AS63" s="220"/>
      <c r="AT63" s="28"/>
      <c r="AU63" s="28"/>
      <c r="AV63" s="28"/>
      <c r="AW63" s="215"/>
      <c r="AX63" s="215"/>
      <c r="AY63" s="215"/>
      <c r="AZ63" s="222"/>
      <c r="BA63" s="296"/>
      <c r="BB63" s="296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70" s="119" customFormat="1" ht="72.75" customHeight="1" thickBot="1" x14ac:dyDescent="0.3">
      <c r="A64" s="91" t="s">
        <v>197</v>
      </c>
      <c r="B64" s="619" t="s">
        <v>196</v>
      </c>
      <c r="C64" s="620"/>
      <c r="D64" s="621"/>
      <c r="E64" s="237"/>
      <c r="F64" s="345"/>
      <c r="G64" s="428"/>
      <c r="H64" s="140"/>
      <c r="I64" s="142"/>
      <c r="J64" s="140" t="s">
        <v>37</v>
      </c>
      <c r="K64" s="207"/>
      <c r="L64" s="162"/>
      <c r="M64" s="383">
        <f t="shared" ref="M64" si="35">SUM(U64:AZ64)</f>
        <v>38</v>
      </c>
      <c r="N64" s="337">
        <f t="shared" ref="N64" si="36">SUM(AE64+AI64+AM64+AQ64+AU64+AY64)</f>
        <v>0</v>
      </c>
      <c r="O64" s="331">
        <f t="shared" ref="O64" si="37">SUM(Q64:T64)</f>
        <v>38</v>
      </c>
      <c r="P64" s="337">
        <f t="shared" ref="P64" si="38">SUM(AD64+AH64+AL64+AP64+AT64+AX64)</f>
        <v>30</v>
      </c>
      <c r="Q64" s="338" cm="1">
        <f t="array" ref="Q64">SUM(AC64:AD64+AG64:AH64+AK64:AL64+AO64:AP64+AS64:AT64+AW64:AX64)</f>
        <v>38</v>
      </c>
      <c r="R64" s="307"/>
      <c r="S64" s="317"/>
      <c r="T64" s="330"/>
      <c r="U64" s="323"/>
      <c r="V64" s="246"/>
      <c r="W64" s="247"/>
      <c r="X64" s="247"/>
      <c r="Y64" s="455"/>
      <c r="Z64" s="468"/>
      <c r="AA64" s="102"/>
      <c r="AB64" s="192"/>
      <c r="AC64" s="38"/>
      <c r="AD64" s="188"/>
      <c r="AE64" s="197"/>
      <c r="AF64" s="197"/>
      <c r="AG64" s="190"/>
      <c r="AH64" s="468"/>
      <c r="AI64" s="196"/>
      <c r="AJ64" s="102"/>
      <c r="AK64" s="467"/>
      <c r="AL64" s="467"/>
      <c r="AM64" s="467"/>
      <c r="AN64" s="467"/>
      <c r="AO64" s="135">
        <v>8</v>
      </c>
      <c r="AP64" s="40">
        <v>30</v>
      </c>
      <c r="AQ64" s="26"/>
      <c r="AR64" s="26"/>
      <c r="AS64" s="223"/>
      <c r="AT64" s="34"/>
      <c r="AU64" s="34"/>
      <c r="AV64" s="34"/>
      <c r="AW64" s="215"/>
      <c r="AX64" s="215"/>
      <c r="AY64" s="215"/>
      <c r="AZ64" s="222"/>
      <c r="BA64" s="296"/>
      <c r="BB64" s="296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1:70" s="7" customFormat="1" ht="21.4" customHeight="1" thickBot="1" x14ac:dyDescent="0.3">
      <c r="A65" s="91" t="s">
        <v>73</v>
      </c>
      <c r="B65" s="625" t="s">
        <v>68</v>
      </c>
      <c r="C65" s="626"/>
      <c r="D65" s="626"/>
      <c r="E65" s="237"/>
      <c r="F65" s="345"/>
      <c r="G65" s="233"/>
      <c r="H65" s="140"/>
      <c r="I65" s="219"/>
      <c r="J65" s="140" t="s">
        <v>37</v>
      </c>
      <c r="K65" s="207"/>
      <c r="L65" s="162"/>
      <c r="M65" s="383">
        <f t="shared" si="11"/>
        <v>30</v>
      </c>
      <c r="N65" s="337">
        <f t="shared" si="12"/>
        <v>0</v>
      </c>
      <c r="O65" s="331">
        <f t="shared" si="34"/>
        <v>30</v>
      </c>
      <c r="P65" s="337">
        <f t="shared" si="14"/>
        <v>30</v>
      </c>
      <c r="Q65" s="338"/>
      <c r="R65" s="307">
        <v>30</v>
      </c>
      <c r="S65" s="317"/>
      <c r="T65" s="330"/>
      <c r="U65" s="323"/>
      <c r="V65" s="242"/>
      <c r="W65" s="242"/>
      <c r="X65" s="246"/>
      <c r="Y65" s="196"/>
      <c r="Z65" s="102"/>
      <c r="AA65" s="102"/>
      <c r="AB65" s="102"/>
      <c r="AC65" s="38"/>
      <c r="AD65" s="38"/>
      <c r="AE65" s="38"/>
      <c r="AF65" s="188"/>
      <c r="AG65" s="196"/>
      <c r="AH65" s="102"/>
      <c r="AI65" s="102"/>
      <c r="AJ65" s="196"/>
      <c r="AK65" s="193"/>
      <c r="AL65" s="467"/>
      <c r="AM65" s="469"/>
      <c r="AN65" s="137"/>
      <c r="AO65" s="135"/>
      <c r="AP65" s="40">
        <v>30</v>
      </c>
      <c r="AQ65" s="26"/>
      <c r="AR65" s="26"/>
      <c r="AS65" s="223"/>
      <c r="AT65" s="34"/>
      <c r="AU65" s="34"/>
      <c r="AV65" s="34"/>
      <c r="AW65" s="215"/>
      <c r="AX65" s="215"/>
      <c r="AY65" s="215"/>
      <c r="AZ65" s="222"/>
      <c r="BA65" s="296"/>
      <c r="BB65" s="296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</row>
    <row r="66" spans="1:70" s="7" customFormat="1" ht="35.1" customHeight="1" thickBot="1" x14ac:dyDescent="0.3">
      <c r="A66" s="46" t="s">
        <v>74</v>
      </c>
      <c r="B66" s="815" t="s">
        <v>106</v>
      </c>
      <c r="C66" s="626"/>
      <c r="D66" s="626"/>
      <c r="E66" s="237"/>
      <c r="F66" s="345"/>
      <c r="G66" s="233"/>
      <c r="H66" s="155"/>
      <c r="I66" s="163"/>
      <c r="J66" s="493"/>
      <c r="K66" s="115"/>
      <c r="L66" s="205"/>
      <c r="M66" s="383">
        <f t="shared" si="11"/>
        <v>108</v>
      </c>
      <c r="N66" s="337">
        <f t="shared" si="12"/>
        <v>0</v>
      </c>
      <c r="O66" s="331">
        <f t="shared" si="34"/>
        <v>108</v>
      </c>
      <c r="P66" s="337">
        <f t="shared" si="14"/>
        <v>60</v>
      </c>
      <c r="Q66" s="338" cm="1">
        <f t="array" ref="Q66">SUM(AC66:AD66+AG66:AH66+AK66:AL66+AO66:AP66+AS66:AT66+AW66:AX66)</f>
        <v>90</v>
      </c>
      <c r="R66" s="306"/>
      <c r="S66" s="109"/>
      <c r="T66" s="330">
        <v>18</v>
      </c>
      <c r="U66" s="323"/>
      <c r="V66" s="242"/>
      <c r="W66" s="242"/>
      <c r="X66" s="242"/>
      <c r="Y66" s="31"/>
      <c r="Z66" s="31"/>
      <c r="AA66" s="31"/>
      <c r="AB66" s="31"/>
      <c r="AC66" s="38"/>
      <c r="AD66" s="38"/>
      <c r="AE66" s="38"/>
      <c r="AF66" s="38"/>
      <c r="AG66" s="31"/>
      <c r="AH66" s="31"/>
      <c r="AI66" s="31"/>
      <c r="AJ66" s="31"/>
      <c r="AK66" s="51"/>
      <c r="AL66" s="48"/>
      <c r="AM66" s="48"/>
      <c r="AN66" s="48"/>
      <c r="AO66" s="40">
        <v>30</v>
      </c>
      <c r="AP66" s="40">
        <v>60</v>
      </c>
      <c r="AQ66" s="40"/>
      <c r="AR66" s="40">
        <v>18</v>
      </c>
      <c r="AS66" s="226"/>
      <c r="AT66" s="115"/>
      <c r="AU66" s="115"/>
      <c r="AV66" s="115"/>
      <c r="AW66" s="216"/>
      <c r="AX66" s="215"/>
      <c r="AY66" s="215"/>
      <c r="AZ66" s="222"/>
      <c r="BA66" s="296"/>
      <c r="BB66" s="296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</row>
    <row r="67" spans="1:70" s="7" customFormat="1" ht="17.100000000000001" customHeight="1" thickBot="1" x14ac:dyDescent="0.3">
      <c r="A67" s="91" t="s">
        <v>199</v>
      </c>
      <c r="B67" s="625" t="s">
        <v>68</v>
      </c>
      <c r="C67" s="626"/>
      <c r="D67" s="626"/>
      <c r="E67" s="237"/>
      <c r="F67" s="345"/>
      <c r="G67" s="491"/>
      <c r="H67" s="488"/>
      <c r="I67" s="489"/>
      <c r="J67" s="490" t="s">
        <v>37</v>
      </c>
      <c r="K67" s="115"/>
      <c r="L67" s="205"/>
      <c r="M67" s="383">
        <f t="shared" si="11"/>
        <v>30</v>
      </c>
      <c r="N67" s="337">
        <f t="shared" si="12"/>
        <v>0</v>
      </c>
      <c r="O67" s="331">
        <f t="shared" si="34"/>
        <v>30</v>
      </c>
      <c r="P67" s="337">
        <f t="shared" si="14"/>
        <v>30</v>
      </c>
      <c r="Q67" s="338"/>
      <c r="R67" s="306">
        <v>30</v>
      </c>
      <c r="S67" s="109"/>
      <c r="T67" s="330"/>
      <c r="U67" s="323"/>
      <c r="V67" s="242"/>
      <c r="W67" s="242"/>
      <c r="X67" s="242"/>
      <c r="Y67" s="31"/>
      <c r="Z67" s="31"/>
      <c r="AA67" s="24"/>
      <c r="AB67" s="24"/>
      <c r="AC67" s="38"/>
      <c r="AD67" s="38"/>
      <c r="AE67" s="38"/>
      <c r="AF67" s="38"/>
      <c r="AG67" s="31"/>
      <c r="AH67" s="31"/>
      <c r="AI67" s="24"/>
      <c r="AJ67" s="24"/>
      <c r="AK67" s="51"/>
      <c r="AL67" s="48"/>
      <c r="AM67" s="48"/>
      <c r="AN67" s="48"/>
      <c r="AO67" s="40"/>
      <c r="AP67" s="40">
        <v>30</v>
      </c>
      <c r="AQ67" s="40"/>
      <c r="AR67" s="40"/>
      <c r="AS67" s="226"/>
      <c r="AT67" s="115"/>
      <c r="AU67" s="115"/>
      <c r="AV67" s="115"/>
      <c r="AW67" s="216"/>
      <c r="AX67" s="215"/>
      <c r="AY67" s="215"/>
      <c r="AZ67" s="222"/>
      <c r="BA67" s="296"/>
      <c r="BB67" s="296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  <row r="68" spans="1:70" s="7" customFormat="1" ht="21.4" customHeight="1" thickBot="1" x14ac:dyDescent="0.3">
      <c r="A68" s="91" t="s">
        <v>107</v>
      </c>
      <c r="B68" s="760" t="s">
        <v>69</v>
      </c>
      <c r="C68" s="761"/>
      <c r="D68" s="762"/>
      <c r="E68" s="347"/>
      <c r="F68" s="348"/>
      <c r="G68" s="492"/>
      <c r="H68" s="488"/>
      <c r="I68" s="489"/>
      <c r="J68" s="490" t="s">
        <v>37</v>
      </c>
      <c r="K68" s="477"/>
      <c r="L68" s="205"/>
      <c r="M68" s="478">
        <f t="shared" si="11"/>
        <v>108</v>
      </c>
      <c r="N68" s="479">
        <f t="shared" si="12"/>
        <v>0</v>
      </c>
      <c r="O68" s="333">
        <v>108</v>
      </c>
      <c r="P68" s="479">
        <f t="shared" si="14"/>
        <v>108</v>
      </c>
      <c r="Q68" s="480"/>
      <c r="R68" s="97">
        <v>144</v>
      </c>
      <c r="S68" s="320"/>
      <c r="T68" s="350"/>
      <c r="U68" s="475"/>
      <c r="V68" s="245"/>
      <c r="W68" s="245"/>
      <c r="X68" s="245"/>
      <c r="Y68" s="283"/>
      <c r="Z68" s="283"/>
      <c r="AA68" s="30"/>
      <c r="AB68" s="30"/>
      <c r="AC68" s="195"/>
      <c r="AD68" s="195"/>
      <c r="AE68" s="195"/>
      <c r="AF68" s="195"/>
      <c r="AG68" s="283"/>
      <c r="AH68" s="283"/>
      <c r="AI68" s="30"/>
      <c r="AJ68" s="30"/>
      <c r="AK68" s="63"/>
      <c r="AL68" s="136"/>
      <c r="AM68" s="136"/>
      <c r="AN68" s="136"/>
      <c r="AO68" s="40"/>
      <c r="AP68" s="40">
        <v>108</v>
      </c>
      <c r="AQ68" s="40"/>
      <c r="AR68" s="40"/>
      <c r="AS68" s="481"/>
      <c r="AT68" s="477"/>
      <c r="AU68" s="477"/>
      <c r="AV68" s="477"/>
      <c r="AW68" s="334"/>
      <c r="AX68" s="35"/>
      <c r="AY68" s="35"/>
      <c r="AZ68" s="222"/>
      <c r="BA68" s="296"/>
      <c r="BB68" s="296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spans="1:70" s="119" customFormat="1" ht="21.4" customHeight="1" x14ac:dyDescent="0.25">
      <c r="A69" s="91" t="s">
        <v>200</v>
      </c>
      <c r="B69" s="622" t="s">
        <v>201</v>
      </c>
      <c r="C69" s="623"/>
      <c r="D69" s="624"/>
      <c r="E69" s="237"/>
      <c r="F69" s="345"/>
      <c r="G69" s="487"/>
      <c r="H69" s="488"/>
      <c r="I69" s="489"/>
      <c r="J69" s="490" t="s">
        <v>37</v>
      </c>
      <c r="K69" s="115"/>
      <c r="L69" s="463"/>
      <c r="M69" s="331">
        <f t="shared" si="11"/>
        <v>30</v>
      </c>
      <c r="N69" s="479">
        <f t="shared" si="12"/>
        <v>18</v>
      </c>
      <c r="O69" s="333">
        <v>12</v>
      </c>
      <c r="P69" s="331">
        <f t="shared" si="14"/>
        <v>12</v>
      </c>
      <c r="Q69" s="332" cm="1">
        <f t="array" ref="Q69">SUM(AC69:AD69+AG69:AH69+AK69:AL69+AO69:AP69+AS69:AT69+AW69:AX69)</f>
        <v>12</v>
      </c>
      <c r="R69" s="458"/>
      <c r="S69" s="458">
        <v>30</v>
      </c>
      <c r="T69" s="330"/>
      <c r="U69" s="247"/>
      <c r="V69" s="247"/>
      <c r="W69" s="247"/>
      <c r="X69" s="247"/>
      <c r="Y69" s="458"/>
      <c r="Z69" s="458"/>
      <c r="AA69" s="458"/>
      <c r="AB69" s="458"/>
      <c r="AC69" s="197"/>
      <c r="AD69" s="197"/>
      <c r="AE69" s="197"/>
      <c r="AF69" s="197"/>
      <c r="AG69" s="458"/>
      <c r="AH69" s="458"/>
      <c r="AI69" s="458"/>
      <c r="AJ69" s="458"/>
      <c r="AK69" s="194"/>
      <c r="AL69" s="194"/>
      <c r="AM69" s="194"/>
      <c r="AN69" s="194"/>
      <c r="AO69" s="40"/>
      <c r="AP69" s="40">
        <v>12</v>
      </c>
      <c r="AQ69" s="40">
        <v>18</v>
      </c>
      <c r="AR69" s="40"/>
      <c r="AS69" s="115"/>
      <c r="AT69" s="115"/>
      <c r="AU69" s="115"/>
      <c r="AV69" s="115"/>
      <c r="AW69" s="102"/>
      <c r="AX69" s="102"/>
      <c r="AY69" s="102"/>
      <c r="AZ69" s="476"/>
      <c r="BA69" s="296"/>
      <c r="BB69" s="296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</row>
    <row r="70" spans="1:70" s="52" customFormat="1" ht="19.5" customHeight="1" x14ac:dyDescent="0.25">
      <c r="A70" s="580" t="s">
        <v>202</v>
      </c>
      <c r="B70" s="854" t="s">
        <v>70</v>
      </c>
      <c r="C70" s="855"/>
      <c r="D70" s="855"/>
      <c r="E70" s="506"/>
      <c r="F70" s="507"/>
      <c r="G70" s="169"/>
      <c r="H70" s="170"/>
      <c r="I70" s="482"/>
      <c r="J70" s="208" t="s">
        <v>52</v>
      </c>
      <c r="K70" s="581"/>
      <c r="L70" s="206"/>
      <c r="M70" s="478">
        <f t="shared" si="11"/>
        <v>18</v>
      </c>
      <c r="N70" s="479">
        <f t="shared" si="12"/>
        <v>0</v>
      </c>
      <c r="O70" s="479">
        <f t="shared" si="34"/>
        <v>18</v>
      </c>
      <c r="P70" s="479">
        <f t="shared" si="14"/>
        <v>0</v>
      </c>
      <c r="Q70" s="480" cm="1">
        <f t="array" ref="Q70">SUM(AC70:AD70+AG70:AH70+AK70:AL70+AO70:AP70+AS70:AT70+AW70:AX70)</f>
        <v>0</v>
      </c>
      <c r="R70" s="308"/>
      <c r="S70" s="318"/>
      <c r="T70" s="582">
        <v>18</v>
      </c>
      <c r="U70" s="299"/>
      <c r="V70" s="483"/>
      <c r="W70" s="483"/>
      <c r="X70" s="483"/>
      <c r="Y70" s="484"/>
      <c r="Z70" s="484"/>
      <c r="AA70" s="484"/>
      <c r="AB70" s="484"/>
      <c r="AC70" s="485"/>
      <c r="AD70" s="485"/>
      <c r="AE70" s="485"/>
      <c r="AF70" s="485"/>
      <c r="AG70" s="484"/>
      <c r="AH70" s="484"/>
      <c r="AI70" s="484"/>
      <c r="AJ70" s="484"/>
      <c r="AK70" s="486"/>
      <c r="AL70" s="486"/>
      <c r="AM70" s="486"/>
      <c r="AN70" s="486"/>
      <c r="AO70" s="318"/>
      <c r="AP70" s="318"/>
      <c r="AQ70" s="318"/>
      <c r="AR70" s="318">
        <v>18</v>
      </c>
      <c r="AS70" s="583"/>
      <c r="AT70" s="581"/>
      <c r="AU70" s="581"/>
      <c r="AV70" s="581"/>
      <c r="AW70" s="584"/>
      <c r="AX70" s="585"/>
      <c r="AY70" s="585"/>
      <c r="AZ70" s="586"/>
      <c r="BA70" s="296"/>
      <c r="BB70" s="296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spans="1:70" s="602" customFormat="1" ht="90" customHeight="1" x14ac:dyDescent="0.25">
      <c r="A71" s="597" t="s">
        <v>75</v>
      </c>
      <c r="B71" s="856" t="s">
        <v>108</v>
      </c>
      <c r="C71" s="856"/>
      <c r="D71" s="856"/>
      <c r="E71" s="524"/>
      <c r="F71" s="524"/>
      <c r="G71" s="414"/>
      <c r="H71" s="414"/>
      <c r="I71" s="414"/>
      <c r="J71" s="414"/>
      <c r="K71" s="414"/>
      <c r="L71" s="414"/>
      <c r="M71" s="520">
        <f t="shared" si="11"/>
        <v>366</v>
      </c>
      <c r="N71" s="520">
        <f t="shared" si="12"/>
        <v>0</v>
      </c>
      <c r="O71" s="598">
        <f>SUM(O72:O77)</f>
        <v>366</v>
      </c>
      <c r="P71" s="520">
        <f t="shared" si="14"/>
        <v>300</v>
      </c>
      <c r="Q71" s="520" cm="1">
        <f t="array" ref="Q71">SUM(AC71:AD71+AG71:AH71+AK71:AL71+AO71:AP71+AS71:AT71+AW71:AX71)</f>
        <v>348</v>
      </c>
      <c r="R71" s="598">
        <f t="shared" ref="R71:S71" si="39">SUM(R72:R77)</f>
        <v>180</v>
      </c>
      <c r="S71" s="598">
        <f t="shared" si="39"/>
        <v>0</v>
      </c>
      <c r="T71" s="598">
        <f>SUM(T72:T77)</f>
        <v>18</v>
      </c>
      <c r="U71" s="528">
        <f>SUM(U72:U77)</f>
        <v>0</v>
      </c>
      <c r="V71" s="528">
        <f t="shared" ref="V71:AZ71" si="40">SUM(V72:V77)</f>
        <v>0</v>
      </c>
      <c r="W71" s="528">
        <f t="shared" si="40"/>
        <v>0</v>
      </c>
      <c r="X71" s="528">
        <f t="shared" si="40"/>
        <v>0</v>
      </c>
      <c r="Y71" s="528">
        <f t="shared" si="40"/>
        <v>0</v>
      </c>
      <c r="Z71" s="528">
        <f t="shared" si="40"/>
        <v>0</v>
      </c>
      <c r="AA71" s="528">
        <f t="shared" si="40"/>
        <v>0</v>
      </c>
      <c r="AB71" s="528">
        <f t="shared" si="40"/>
        <v>0</v>
      </c>
      <c r="AC71" s="528">
        <f t="shared" si="40"/>
        <v>0</v>
      </c>
      <c r="AD71" s="528">
        <f t="shared" si="40"/>
        <v>0</v>
      </c>
      <c r="AE71" s="528">
        <f t="shared" si="40"/>
        <v>0</v>
      </c>
      <c r="AF71" s="528">
        <f t="shared" si="40"/>
        <v>0</v>
      </c>
      <c r="AG71" s="528">
        <f t="shared" si="40"/>
        <v>0</v>
      </c>
      <c r="AH71" s="528">
        <f t="shared" si="40"/>
        <v>0</v>
      </c>
      <c r="AI71" s="528">
        <f t="shared" si="40"/>
        <v>0</v>
      </c>
      <c r="AJ71" s="528">
        <f t="shared" si="40"/>
        <v>0</v>
      </c>
      <c r="AK71" s="528">
        <f t="shared" si="40"/>
        <v>48</v>
      </c>
      <c r="AL71" s="528">
        <f t="shared" si="40"/>
        <v>300</v>
      </c>
      <c r="AM71" s="528">
        <f t="shared" si="40"/>
        <v>0</v>
      </c>
      <c r="AN71" s="528">
        <f t="shared" si="40"/>
        <v>18</v>
      </c>
      <c r="AO71" s="528">
        <f t="shared" si="40"/>
        <v>0</v>
      </c>
      <c r="AP71" s="528">
        <f t="shared" si="40"/>
        <v>0</v>
      </c>
      <c r="AQ71" s="528">
        <f t="shared" si="40"/>
        <v>0</v>
      </c>
      <c r="AR71" s="528">
        <f t="shared" si="40"/>
        <v>0</v>
      </c>
      <c r="AS71" s="528">
        <f t="shared" si="40"/>
        <v>0</v>
      </c>
      <c r="AT71" s="528">
        <f t="shared" si="40"/>
        <v>0</v>
      </c>
      <c r="AU71" s="528">
        <f t="shared" si="40"/>
        <v>0</v>
      </c>
      <c r="AV71" s="528">
        <f t="shared" si="40"/>
        <v>0</v>
      </c>
      <c r="AW71" s="528">
        <f t="shared" si="40"/>
        <v>0</v>
      </c>
      <c r="AX71" s="528">
        <f t="shared" si="40"/>
        <v>0</v>
      </c>
      <c r="AY71" s="528">
        <f t="shared" si="40"/>
        <v>0</v>
      </c>
      <c r="AZ71" s="528">
        <f t="shared" si="40"/>
        <v>0</v>
      </c>
      <c r="BA71" s="599">
        <f>SUM(U71:AZ71)</f>
        <v>366</v>
      </c>
      <c r="BB71" s="600"/>
      <c r="BC71" s="601"/>
      <c r="BD71" s="601"/>
      <c r="BE71" s="601"/>
      <c r="BF71" s="601"/>
      <c r="BG71" s="601"/>
      <c r="BH71" s="601"/>
      <c r="BI71" s="601"/>
      <c r="BJ71" s="601"/>
      <c r="BK71" s="601"/>
      <c r="BL71" s="601"/>
      <c r="BM71" s="601"/>
      <c r="BN71" s="601"/>
      <c r="BO71" s="601"/>
      <c r="BP71" s="601"/>
      <c r="BQ71" s="601"/>
      <c r="BR71" s="601"/>
    </row>
    <row r="72" spans="1:70" s="56" customFormat="1" ht="60" customHeight="1" thickBot="1" x14ac:dyDescent="0.3">
      <c r="A72" s="587" t="s">
        <v>76</v>
      </c>
      <c r="B72" s="857" t="s">
        <v>109</v>
      </c>
      <c r="C72" s="858"/>
      <c r="D72" s="858"/>
      <c r="E72" s="252"/>
      <c r="F72" s="358"/>
      <c r="G72" s="232"/>
      <c r="H72" s="141"/>
      <c r="I72" s="150"/>
      <c r="J72" s="141"/>
      <c r="K72" s="138"/>
      <c r="L72" s="144"/>
      <c r="M72" s="383">
        <f t="shared" si="11"/>
        <v>84</v>
      </c>
      <c r="N72" s="337">
        <f t="shared" si="12"/>
        <v>0</v>
      </c>
      <c r="O72" s="337">
        <f>SUM(Q72:T72)</f>
        <v>84</v>
      </c>
      <c r="P72" s="337">
        <f t="shared" si="14"/>
        <v>60</v>
      </c>
      <c r="Q72" s="338" cm="1">
        <f t="array" ref="Q72">SUM(AC72:AD72+AG72:AH72+AK72:AL72+AO72:AP72+AS72:AT72+AW72:AX72)</f>
        <v>84</v>
      </c>
      <c r="R72" s="306"/>
      <c r="S72" s="109"/>
      <c r="T72" s="359"/>
      <c r="U72" s="323"/>
      <c r="V72" s="242"/>
      <c r="W72" s="242"/>
      <c r="X72" s="242"/>
      <c r="Y72" s="588"/>
      <c r="Z72" s="589"/>
      <c r="AA72" s="31"/>
      <c r="AB72" s="109"/>
      <c r="AC72" s="38"/>
      <c r="AD72" s="38"/>
      <c r="AE72" s="38"/>
      <c r="AF72" s="38"/>
      <c r="AG72" s="588"/>
      <c r="AH72" s="589"/>
      <c r="AI72" s="31"/>
      <c r="AJ72" s="109"/>
      <c r="AK72" s="136">
        <v>24</v>
      </c>
      <c r="AL72" s="136">
        <v>60</v>
      </c>
      <c r="AM72" s="136"/>
      <c r="AN72" s="136"/>
      <c r="AO72" s="590"/>
      <c r="AP72" s="590"/>
      <c r="AQ72" s="591"/>
      <c r="AR72" s="592"/>
      <c r="AS72" s="593"/>
      <c r="AT72" s="594"/>
      <c r="AU72" s="594"/>
      <c r="AV72" s="594"/>
      <c r="AW72" s="595"/>
      <c r="AX72" s="595"/>
      <c r="AY72" s="595"/>
      <c r="AZ72" s="596"/>
      <c r="BA72" s="296"/>
      <c r="BB72" s="297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</row>
    <row r="73" spans="1:70" s="56" customFormat="1" ht="30" customHeight="1" thickBot="1" x14ac:dyDescent="0.3">
      <c r="A73" s="92" t="s">
        <v>203</v>
      </c>
      <c r="B73" s="625" t="s">
        <v>68</v>
      </c>
      <c r="C73" s="626"/>
      <c r="D73" s="626"/>
      <c r="E73" s="237"/>
      <c r="F73" s="345"/>
      <c r="G73" s="429"/>
      <c r="H73" s="141"/>
      <c r="I73" s="150" t="s">
        <v>37</v>
      </c>
      <c r="J73" s="141"/>
      <c r="K73" s="138"/>
      <c r="L73" s="144"/>
      <c r="M73" s="383">
        <f t="shared" si="11"/>
        <v>36</v>
      </c>
      <c r="N73" s="337">
        <f t="shared" si="12"/>
        <v>0</v>
      </c>
      <c r="O73" s="337">
        <f>SUM(Q73:T73)</f>
        <v>36</v>
      </c>
      <c r="P73" s="337">
        <f t="shared" si="14"/>
        <v>36</v>
      </c>
      <c r="Q73" s="338"/>
      <c r="R73" s="306">
        <v>36</v>
      </c>
      <c r="S73" s="109"/>
      <c r="T73" s="330"/>
      <c r="U73" s="323"/>
      <c r="V73" s="242"/>
      <c r="W73" s="242"/>
      <c r="X73" s="242"/>
      <c r="Y73" s="494"/>
      <c r="Z73" s="495"/>
      <c r="AA73" s="24"/>
      <c r="AB73" s="285"/>
      <c r="AC73" s="38"/>
      <c r="AD73" s="38"/>
      <c r="AE73" s="38"/>
      <c r="AF73" s="38"/>
      <c r="AG73" s="494"/>
      <c r="AH73" s="495"/>
      <c r="AI73" s="24"/>
      <c r="AJ73" s="285"/>
      <c r="AK73" s="295"/>
      <c r="AL73" s="295">
        <v>36</v>
      </c>
      <c r="AM73" s="295"/>
      <c r="AN73" s="497"/>
      <c r="AO73" s="118"/>
      <c r="AP73" s="118"/>
      <c r="AQ73" s="500"/>
      <c r="AR73" s="286"/>
      <c r="AS73" s="227"/>
      <c r="AT73" s="58"/>
      <c r="AU73" s="58"/>
      <c r="AV73" s="58"/>
      <c r="AW73" s="59"/>
      <c r="AX73" s="59"/>
      <c r="AY73" s="59"/>
      <c r="AZ73" s="228"/>
      <c r="BA73" s="296"/>
      <c r="BB73" s="297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</row>
    <row r="74" spans="1:70" s="56" customFormat="1" ht="35.1" customHeight="1" thickBot="1" x14ac:dyDescent="0.3">
      <c r="A74" s="93" t="s">
        <v>110</v>
      </c>
      <c r="B74" s="612" t="s">
        <v>111</v>
      </c>
      <c r="C74" s="811"/>
      <c r="D74" s="811"/>
      <c r="E74" s="237"/>
      <c r="F74" s="345"/>
      <c r="G74" s="235"/>
      <c r="H74" s="173"/>
      <c r="I74" s="505"/>
      <c r="J74" s="174"/>
      <c r="K74" s="175"/>
      <c r="L74" s="176"/>
      <c r="M74" s="383">
        <f t="shared" si="11"/>
        <v>84</v>
      </c>
      <c r="N74" s="337">
        <f t="shared" si="12"/>
        <v>0</v>
      </c>
      <c r="O74" s="331">
        <f t="shared" ref="O74:O77" si="41">SUM(Q74:T74)</f>
        <v>84</v>
      </c>
      <c r="P74" s="337">
        <f t="shared" si="14"/>
        <v>60</v>
      </c>
      <c r="Q74" s="338" cm="1">
        <f t="array" ref="Q74">SUM(AC74:AD74+AG74:AH74+AK74:AL74+AO74:AP74+AS74:AT74+AW74:AX74)</f>
        <v>84</v>
      </c>
      <c r="R74" s="309"/>
      <c r="S74" s="319"/>
      <c r="T74" s="330"/>
      <c r="U74" s="325"/>
      <c r="V74" s="248"/>
      <c r="W74" s="248"/>
      <c r="X74" s="248"/>
      <c r="Y74" s="198"/>
      <c r="Z74" s="198"/>
      <c r="AA74" s="287"/>
      <c r="AB74" s="288"/>
      <c r="AC74" s="94"/>
      <c r="AD74" s="94"/>
      <c r="AE74" s="94"/>
      <c r="AF74" s="94"/>
      <c r="AG74" s="198"/>
      <c r="AH74" s="198"/>
      <c r="AI74" s="287"/>
      <c r="AJ74" s="288"/>
      <c r="AK74" s="295">
        <v>24</v>
      </c>
      <c r="AL74" s="295">
        <v>60</v>
      </c>
      <c r="AM74" s="295"/>
      <c r="AN74" s="497"/>
      <c r="AO74" s="501"/>
      <c r="AP74" s="502"/>
      <c r="AQ74" s="503"/>
      <c r="AR74" s="498"/>
      <c r="AS74" s="227"/>
      <c r="AT74" s="58"/>
      <c r="AU74" s="58"/>
      <c r="AV74" s="58"/>
      <c r="AW74" s="59"/>
      <c r="AX74" s="59"/>
      <c r="AY74" s="59"/>
      <c r="AZ74" s="228"/>
      <c r="BA74" s="296"/>
      <c r="BB74" s="297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</row>
    <row r="75" spans="1:70" s="56" customFormat="1" ht="35.1" customHeight="1" thickBot="1" x14ac:dyDescent="0.3">
      <c r="A75" s="93" t="s">
        <v>133</v>
      </c>
      <c r="B75" s="838" t="s">
        <v>68</v>
      </c>
      <c r="C75" s="839"/>
      <c r="D75" s="840"/>
      <c r="E75" s="237"/>
      <c r="F75" s="345"/>
      <c r="G75" s="235"/>
      <c r="H75" s="176"/>
      <c r="I75" s="489" t="s">
        <v>37</v>
      </c>
      <c r="J75" s="504"/>
      <c r="K75" s="175"/>
      <c r="L75" s="176"/>
      <c r="M75" s="383">
        <f t="shared" si="11"/>
        <v>36</v>
      </c>
      <c r="N75" s="337">
        <f t="shared" si="12"/>
        <v>0</v>
      </c>
      <c r="O75" s="331">
        <f t="shared" si="41"/>
        <v>36</v>
      </c>
      <c r="P75" s="337">
        <f t="shared" si="14"/>
        <v>36</v>
      </c>
      <c r="Q75" s="338"/>
      <c r="R75" s="110">
        <v>36</v>
      </c>
      <c r="S75" s="319"/>
      <c r="T75" s="330"/>
      <c r="U75" s="325"/>
      <c r="V75" s="248"/>
      <c r="W75" s="248"/>
      <c r="X75" s="248"/>
      <c r="Y75" s="287"/>
      <c r="Z75" s="213"/>
      <c r="AA75" s="287"/>
      <c r="AB75" s="287"/>
      <c r="AC75" s="94"/>
      <c r="AD75" s="94"/>
      <c r="AE75" s="94"/>
      <c r="AF75" s="94"/>
      <c r="AG75" s="287"/>
      <c r="AH75" s="213"/>
      <c r="AI75" s="287"/>
      <c r="AJ75" s="287"/>
      <c r="AK75" s="295"/>
      <c r="AL75" s="295">
        <v>36</v>
      </c>
      <c r="AM75" s="295"/>
      <c r="AN75" s="295"/>
      <c r="AO75" s="116"/>
      <c r="AP75" s="117"/>
      <c r="AQ75" s="499"/>
      <c r="AR75" s="289"/>
      <c r="AS75" s="227"/>
      <c r="AT75" s="58"/>
      <c r="AU75" s="58"/>
      <c r="AV75" s="58"/>
      <c r="AW75" s="59"/>
      <c r="AX75" s="59"/>
      <c r="AY75" s="59"/>
      <c r="AZ75" s="228"/>
      <c r="BA75" s="296"/>
      <c r="BB75" s="297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</row>
    <row r="76" spans="1:70" s="56" customFormat="1" ht="35.1" customHeight="1" thickBot="1" x14ac:dyDescent="0.3">
      <c r="A76" s="93" t="s">
        <v>112</v>
      </c>
      <c r="B76" s="760" t="s">
        <v>69</v>
      </c>
      <c r="C76" s="761"/>
      <c r="D76" s="762"/>
      <c r="E76" s="237"/>
      <c r="F76" s="345"/>
      <c r="G76" s="235"/>
      <c r="H76" s="173"/>
      <c r="I76" s="230" t="s">
        <v>37</v>
      </c>
      <c r="J76" s="174"/>
      <c r="K76" s="172"/>
      <c r="L76" s="176"/>
      <c r="M76" s="383">
        <f t="shared" si="11"/>
        <v>108</v>
      </c>
      <c r="N76" s="337">
        <f t="shared" si="12"/>
        <v>0</v>
      </c>
      <c r="O76" s="331">
        <f t="shared" si="41"/>
        <v>108</v>
      </c>
      <c r="P76" s="337">
        <f t="shared" si="14"/>
        <v>108</v>
      </c>
      <c r="Q76" s="338"/>
      <c r="R76" s="110">
        <v>108</v>
      </c>
      <c r="S76" s="319"/>
      <c r="T76" s="330"/>
      <c r="U76" s="325"/>
      <c r="V76" s="248"/>
      <c r="W76" s="248"/>
      <c r="X76" s="248"/>
      <c r="Y76" s="287"/>
      <c r="Z76" s="287"/>
      <c r="AA76" s="287"/>
      <c r="AB76" s="287"/>
      <c r="AC76" s="94"/>
      <c r="AD76" s="94"/>
      <c r="AE76" s="94"/>
      <c r="AF76" s="94"/>
      <c r="AG76" s="287"/>
      <c r="AH76" s="287"/>
      <c r="AI76" s="287"/>
      <c r="AJ76" s="287"/>
      <c r="AK76" s="295"/>
      <c r="AL76" s="295">
        <v>108</v>
      </c>
      <c r="AM76" s="295"/>
      <c r="AN76" s="295"/>
      <c r="AO76" s="95"/>
      <c r="AP76" s="96"/>
      <c r="AQ76" s="289"/>
      <c r="AR76" s="289"/>
      <c r="AS76" s="227"/>
      <c r="AT76" s="58"/>
      <c r="AU76" s="58"/>
      <c r="AV76" s="58"/>
      <c r="AW76" s="59"/>
      <c r="AX76" s="59"/>
      <c r="AY76" s="59"/>
      <c r="AZ76" s="228"/>
      <c r="BA76" s="296"/>
      <c r="BB76" s="297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</row>
    <row r="77" spans="1:70" s="7" customFormat="1" ht="18" customHeight="1" thickBot="1" x14ac:dyDescent="0.3">
      <c r="A77" s="57"/>
      <c r="B77" s="809" t="s">
        <v>70</v>
      </c>
      <c r="C77" s="810"/>
      <c r="D77" s="811"/>
      <c r="E77" s="237"/>
      <c r="F77" s="345"/>
      <c r="G77" s="233"/>
      <c r="H77" s="140"/>
      <c r="I77" s="142" t="s">
        <v>52</v>
      </c>
      <c r="J77" s="152"/>
      <c r="K77" s="177"/>
      <c r="L77" s="140"/>
      <c r="M77" s="383">
        <f t="shared" si="11"/>
        <v>18</v>
      </c>
      <c r="N77" s="337">
        <f t="shared" si="12"/>
        <v>0</v>
      </c>
      <c r="O77" s="331">
        <f t="shared" si="41"/>
        <v>18</v>
      </c>
      <c r="P77" s="337">
        <f t="shared" si="14"/>
        <v>0</v>
      </c>
      <c r="Q77" s="338" cm="1">
        <f t="array" ref="Q77">SUM(AC77:AD77+AG77:AH77+AK77:AL77+AO77:AP77+AS77:AT77+AW77:AX77)</f>
        <v>0</v>
      </c>
      <c r="R77" s="110"/>
      <c r="S77" s="285"/>
      <c r="T77" s="330">
        <v>18</v>
      </c>
      <c r="U77" s="324"/>
      <c r="V77" s="244"/>
      <c r="W77" s="244"/>
      <c r="X77" s="244"/>
      <c r="Y77" s="213"/>
      <c r="Z77" s="213"/>
      <c r="AA77" s="213"/>
      <c r="AB77" s="213"/>
      <c r="AC77" s="49"/>
      <c r="AD77" s="49"/>
      <c r="AE77" s="49"/>
      <c r="AF77" s="49"/>
      <c r="AG77" s="213"/>
      <c r="AH77" s="213"/>
      <c r="AI77" s="213"/>
      <c r="AJ77" s="213"/>
      <c r="AK77" s="295"/>
      <c r="AL77" s="295"/>
      <c r="AM77" s="295"/>
      <c r="AN77" s="295">
        <v>18</v>
      </c>
      <c r="AO77" s="26"/>
      <c r="AP77" s="53"/>
      <c r="AQ77" s="107"/>
      <c r="AR77" s="107"/>
      <c r="AS77" s="220"/>
      <c r="AT77" s="28"/>
      <c r="AU77" s="28"/>
      <c r="AV77" s="28"/>
      <c r="AW77" s="215"/>
      <c r="AX77" s="215"/>
      <c r="AY77" s="215"/>
      <c r="AZ77" s="222"/>
      <c r="BA77" s="296"/>
      <c r="BB77" s="296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</row>
    <row r="78" spans="1:70" s="570" customFormat="1" ht="34.9" customHeight="1" thickBot="1" x14ac:dyDescent="0.3">
      <c r="A78" s="567" t="s">
        <v>77</v>
      </c>
      <c r="B78" s="859" t="s">
        <v>113</v>
      </c>
      <c r="C78" s="860"/>
      <c r="D78" s="861"/>
      <c r="E78" s="524"/>
      <c r="F78" s="524"/>
      <c r="G78" s="412"/>
      <c r="H78" s="411"/>
      <c r="I78" s="411"/>
      <c r="J78" s="413"/>
      <c r="K78" s="414"/>
      <c r="L78" s="415"/>
      <c r="M78" s="518">
        <f t="shared" si="11"/>
        <v>396</v>
      </c>
      <c r="N78" s="519">
        <f t="shared" si="12"/>
        <v>18</v>
      </c>
      <c r="O78" s="302">
        <f>SUM(O79:O88)</f>
        <v>378</v>
      </c>
      <c r="P78" s="519">
        <f t="shared" si="14"/>
        <v>306</v>
      </c>
      <c r="Q78" s="519" cm="1">
        <f t="array" ref="Q78">SUM(AC78:AD78+AG78:AH78+AK78:AL78+AO78:AP78+AS78:AT78+AW78:AX78)</f>
        <v>360</v>
      </c>
      <c r="R78" s="302">
        <f t="shared" ref="R78:AZ78" si="42">SUM(R79:R88)</f>
        <v>144</v>
      </c>
      <c r="S78" s="302">
        <f t="shared" si="42"/>
        <v>30</v>
      </c>
      <c r="T78" s="302">
        <f t="shared" si="42"/>
        <v>18</v>
      </c>
      <c r="U78" s="568">
        <f t="shared" si="42"/>
        <v>0</v>
      </c>
      <c r="V78" s="569">
        <f t="shared" si="42"/>
        <v>0</v>
      </c>
      <c r="W78" s="569">
        <f t="shared" si="42"/>
        <v>0</v>
      </c>
      <c r="X78" s="569">
        <f t="shared" si="42"/>
        <v>0</v>
      </c>
      <c r="Y78" s="569">
        <f t="shared" si="42"/>
        <v>0</v>
      </c>
      <c r="Z78" s="569">
        <f t="shared" si="42"/>
        <v>0</v>
      </c>
      <c r="AA78" s="569">
        <f t="shared" si="42"/>
        <v>0</v>
      </c>
      <c r="AB78" s="569">
        <f t="shared" si="42"/>
        <v>0</v>
      </c>
      <c r="AC78" s="569">
        <f t="shared" si="42"/>
        <v>0</v>
      </c>
      <c r="AD78" s="569">
        <f t="shared" si="42"/>
        <v>0</v>
      </c>
      <c r="AE78" s="569">
        <f t="shared" si="42"/>
        <v>0</v>
      </c>
      <c r="AF78" s="569">
        <f t="shared" si="42"/>
        <v>0</v>
      </c>
      <c r="AG78" s="569">
        <f t="shared" si="42"/>
        <v>0</v>
      </c>
      <c r="AH78" s="569">
        <f t="shared" si="42"/>
        <v>0</v>
      </c>
      <c r="AI78" s="569">
        <f t="shared" si="42"/>
        <v>0</v>
      </c>
      <c r="AJ78" s="569">
        <f t="shared" si="42"/>
        <v>0</v>
      </c>
      <c r="AK78" s="569">
        <f t="shared" si="42"/>
        <v>0</v>
      </c>
      <c r="AL78" s="569">
        <f t="shared" si="42"/>
        <v>0</v>
      </c>
      <c r="AM78" s="569">
        <f t="shared" si="42"/>
        <v>0</v>
      </c>
      <c r="AN78" s="569">
        <f t="shared" si="42"/>
        <v>0</v>
      </c>
      <c r="AO78" s="569">
        <f t="shared" si="42"/>
        <v>0</v>
      </c>
      <c r="AP78" s="569">
        <f t="shared" si="42"/>
        <v>0</v>
      </c>
      <c r="AQ78" s="569">
        <f t="shared" si="42"/>
        <v>0</v>
      </c>
      <c r="AR78" s="569">
        <f t="shared" si="42"/>
        <v>0</v>
      </c>
      <c r="AS78" s="569">
        <f t="shared" si="42"/>
        <v>54</v>
      </c>
      <c r="AT78" s="569">
        <f t="shared" si="42"/>
        <v>306</v>
      </c>
      <c r="AU78" s="569">
        <f t="shared" si="42"/>
        <v>18</v>
      </c>
      <c r="AV78" s="569">
        <f t="shared" si="42"/>
        <v>18</v>
      </c>
      <c r="AW78" s="569">
        <f t="shared" si="42"/>
        <v>0</v>
      </c>
      <c r="AX78" s="569">
        <f t="shared" si="42"/>
        <v>0</v>
      </c>
      <c r="AY78" s="569">
        <f t="shared" si="42"/>
        <v>0</v>
      </c>
      <c r="AZ78" s="569">
        <f t="shared" si="42"/>
        <v>0</v>
      </c>
      <c r="BA78" s="522">
        <f>SUM(U78:AZ78)</f>
        <v>396</v>
      </c>
      <c r="BB78" s="521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</row>
    <row r="79" spans="1:70" s="7" customFormat="1" ht="56.65" customHeight="1" thickBot="1" x14ac:dyDescent="0.3">
      <c r="A79" s="57" t="s">
        <v>78</v>
      </c>
      <c r="B79" s="862" t="s">
        <v>114</v>
      </c>
      <c r="C79" s="839"/>
      <c r="D79" s="840"/>
      <c r="E79" s="237"/>
      <c r="F79" s="345"/>
      <c r="G79" s="169"/>
      <c r="H79" s="61"/>
      <c r="I79" s="171"/>
      <c r="J79" s="178"/>
      <c r="K79" s="138"/>
      <c r="L79" s="179"/>
      <c r="M79" s="383">
        <f t="shared" si="11"/>
        <v>78</v>
      </c>
      <c r="N79" s="337">
        <f t="shared" si="12"/>
        <v>0</v>
      </c>
      <c r="O79" s="331">
        <f>SUM(Q79:T79)</f>
        <v>78</v>
      </c>
      <c r="P79" s="337">
        <f t="shared" si="14"/>
        <v>60</v>
      </c>
      <c r="Q79" s="338" cm="1">
        <f t="array" ref="Q79">SUM(AC79:AD79+AG79:AH79+AK79:AL79+AO79:AP79+AS79:AT79+AW79:AX79)</f>
        <v>78</v>
      </c>
      <c r="R79" s="119"/>
      <c r="S79" s="402"/>
      <c r="T79" s="330"/>
      <c r="U79" s="299"/>
      <c r="V79" s="240"/>
      <c r="W79" s="240"/>
      <c r="X79" s="240"/>
      <c r="Y79" s="62"/>
      <c r="Z79" s="62"/>
      <c r="AA79" s="24"/>
      <c r="AB79" s="24"/>
      <c r="AC79" s="54"/>
      <c r="AD79" s="54"/>
      <c r="AE79" s="54"/>
      <c r="AF79" s="54"/>
      <c r="AG79" s="62"/>
      <c r="AH79" s="62"/>
      <c r="AI79" s="24"/>
      <c r="AJ79" s="24"/>
      <c r="AK79" s="63"/>
      <c r="AL79" s="64"/>
      <c r="AM79" s="64"/>
      <c r="AN79" s="64"/>
      <c r="AO79" s="65"/>
      <c r="AP79" s="55"/>
      <c r="AQ79" s="47"/>
      <c r="AR79" s="47"/>
      <c r="AS79" s="223">
        <v>18</v>
      </c>
      <c r="AT79" s="34">
        <v>60</v>
      </c>
      <c r="AU79" s="34"/>
      <c r="AV79" s="34"/>
      <c r="AW79" s="35"/>
      <c r="AX79" s="35"/>
      <c r="AY79" s="35"/>
      <c r="AZ79" s="224"/>
      <c r="BA79" s="296">
        <f>SUM(U79:AZ79)</f>
        <v>78</v>
      </c>
      <c r="BB79" s="296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</row>
    <row r="80" spans="1:70" s="7" customFormat="1" ht="18.75" customHeight="1" thickBot="1" x14ac:dyDescent="0.3">
      <c r="A80" s="92" t="s">
        <v>115</v>
      </c>
      <c r="B80" s="853" t="s">
        <v>68</v>
      </c>
      <c r="C80" s="840"/>
      <c r="D80" s="840"/>
      <c r="E80" s="237"/>
      <c r="F80" s="345"/>
      <c r="G80" s="233"/>
      <c r="H80" s="152"/>
      <c r="I80" s="180"/>
      <c r="J80" s="181"/>
      <c r="K80" s="182" t="s">
        <v>37</v>
      </c>
      <c r="L80" s="140"/>
      <c r="M80" s="383">
        <f t="shared" si="11"/>
        <v>36</v>
      </c>
      <c r="N80" s="337">
        <f t="shared" si="12"/>
        <v>0</v>
      </c>
      <c r="O80" s="331">
        <f t="shared" ref="O80:O88" si="43">SUM(Q80:T80)</f>
        <v>36</v>
      </c>
      <c r="P80" s="337">
        <f t="shared" si="14"/>
        <v>36</v>
      </c>
      <c r="Q80" s="338"/>
      <c r="R80" s="307">
        <v>36</v>
      </c>
      <c r="S80" s="403"/>
      <c r="T80" s="330"/>
      <c r="U80" s="324"/>
      <c r="V80" s="244"/>
      <c r="W80" s="244"/>
      <c r="X80" s="244"/>
      <c r="Y80" s="24"/>
      <c r="Z80" s="24"/>
      <c r="AA80" s="213"/>
      <c r="AB80" s="213"/>
      <c r="AC80" s="49"/>
      <c r="AD80" s="49"/>
      <c r="AE80" s="49"/>
      <c r="AF80" s="49"/>
      <c r="AG80" s="24"/>
      <c r="AH80" s="24"/>
      <c r="AI80" s="213"/>
      <c r="AJ80" s="213"/>
      <c r="AK80" s="25"/>
      <c r="AL80" s="25"/>
      <c r="AM80" s="50"/>
      <c r="AN80" s="50"/>
      <c r="AO80" s="202"/>
      <c r="AP80" s="202"/>
      <c r="AQ80" s="47"/>
      <c r="AR80" s="47"/>
      <c r="AS80" s="220"/>
      <c r="AT80" s="28">
        <v>36</v>
      </c>
      <c r="AU80" s="28"/>
      <c r="AV80" s="28"/>
      <c r="AW80" s="215"/>
      <c r="AX80" s="215"/>
      <c r="AY80" s="215"/>
      <c r="AZ80" s="222"/>
      <c r="BA80" s="296">
        <f t="shared" ref="BA80:BA111" si="44">SUM(U80:AZ80)</f>
        <v>36</v>
      </c>
      <c r="BB80" s="296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</row>
    <row r="81" spans="1:70" s="119" customFormat="1" ht="54.95" customHeight="1" thickBot="1" x14ac:dyDescent="0.3">
      <c r="A81" s="92" t="s">
        <v>210</v>
      </c>
      <c r="B81" s="628" t="s">
        <v>209</v>
      </c>
      <c r="C81" s="629"/>
      <c r="D81" s="630"/>
      <c r="E81" s="237"/>
      <c r="F81" s="345"/>
      <c r="G81" s="428"/>
      <c r="H81" s="152"/>
      <c r="I81" s="180"/>
      <c r="J81" s="102"/>
      <c r="K81" s="211"/>
      <c r="L81" s="140"/>
      <c r="M81" s="383">
        <f t="shared" si="11"/>
        <v>0</v>
      </c>
      <c r="N81" s="337">
        <f t="shared" si="12"/>
        <v>0</v>
      </c>
      <c r="O81" s="331">
        <f t="shared" si="43"/>
        <v>0</v>
      </c>
      <c r="P81" s="337">
        <f t="shared" si="14"/>
        <v>0</v>
      </c>
      <c r="Q81" s="338" cm="1">
        <f t="array" ref="Q81">SUM(AC81:AD81+AG81:AH81+AK81:AL81+AO81:AP81+AS81:AT81+AW81:AX81)</f>
        <v>0</v>
      </c>
      <c r="R81" s="307"/>
      <c r="S81" s="403"/>
      <c r="T81" s="330"/>
      <c r="U81" s="324"/>
      <c r="V81" s="244"/>
      <c r="W81" s="244"/>
      <c r="X81" s="244"/>
      <c r="Y81" s="24"/>
      <c r="Z81" s="24"/>
      <c r="AA81" s="430"/>
      <c r="AB81" s="430"/>
      <c r="AC81" s="49"/>
      <c r="AD81" s="49"/>
      <c r="AE81" s="49"/>
      <c r="AF81" s="49"/>
      <c r="AG81" s="24"/>
      <c r="AH81" s="24"/>
      <c r="AI81" s="430"/>
      <c r="AJ81" s="430"/>
      <c r="AK81" s="25"/>
      <c r="AL81" s="25"/>
      <c r="AM81" s="50"/>
      <c r="AN81" s="290"/>
      <c r="AO81" s="102"/>
      <c r="AP81" s="102"/>
      <c r="AQ81" s="102"/>
      <c r="AR81" s="102"/>
      <c r="AS81" s="229"/>
      <c r="AT81" s="200"/>
      <c r="AU81" s="201"/>
      <c r="AV81" s="201"/>
      <c r="AW81" s="215"/>
      <c r="AX81" s="215"/>
      <c r="AY81" s="215"/>
      <c r="AZ81" s="222"/>
      <c r="BA81" s="296"/>
      <c r="BB81" s="296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</row>
    <row r="82" spans="1:70" s="119" customFormat="1" ht="54.95" customHeight="1" thickBot="1" x14ac:dyDescent="0.3">
      <c r="A82" s="92" t="s">
        <v>207</v>
      </c>
      <c r="B82" s="628" t="s">
        <v>211</v>
      </c>
      <c r="C82" s="629"/>
      <c r="D82" s="630"/>
      <c r="E82" s="237"/>
      <c r="F82" s="345"/>
      <c r="G82" s="428"/>
      <c r="H82" s="152"/>
      <c r="I82" s="180"/>
      <c r="J82" s="102"/>
      <c r="K82" s="211"/>
      <c r="L82" s="140"/>
      <c r="M82" s="383">
        <f t="shared" si="11"/>
        <v>42</v>
      </c>
      <c r="N82" s="337">
        <f t="shared" si="12"/>
        <v>0</v>
      </c>
      <c r="O82" s="331">
        <f t="shared" si="43"/>
        <v>42</v>
      </c>
      <c r="P82" s="337">
        <f t="shared" si="14"/>
        <v>30</v>
      </c>
      <c r="Q82" s="338" cm="1">
        <f t="array" ref="Q82">SUM(AC82:AD82+AG82:AH82+AK82:AL82+AO82:AP82+AS82:AT82+AW82:AX82)</f>
        <v>42</v>
      </c>
      <c r="R82" s="307"/>
      <c r="S82" s="403"/>
      <c r="T82" s="330"/>
      <c r="U82" s="324"/>
      <c r="V82" s="244"/>
      <c r="W82" s="244"/>
      <c r="X82" s="244"/>
      <c r="Y82" s="24"/>
      <c r="Z82" s="24"/>
      <c r="AA82" s="430"/>
      <c r="AB82" s="430"/>
      <c r="AC82" s="49"/>
      <c r="AD82" s="49"/>
      <c r="AE82" s="49"/>
      <c r="AF82" s="49"/>
      <c r="AG82" s="24"/>
      <c r="AH82" s="24"/>
      <c r="AI82" s="430"/>
      <c r="AJ82" s="430"/>
      <c r="AK82" s="25"/>
      <c r="AL82" s="25"/>
      <c r="AM82" s="50"/>
      <c r="AN82" s="290"/>
      <c r="AO82" s="102"/>
      <c r="AP82" s="102"/>
      <c r="AQ82" s="102"/>
      <c r="AR82" s="102"/>
      <c r="AS82" s="229">
        <v>12</v>
      </c>
      <c r="AT82" s="200">
        <v>30</v>
      </c>
      <c r="AU82" s="201"/>
      <c r="AV82" s="201"/>
      <c r="AW82" s="215"/>
      <c r="AX82" s="215"/>
      <c r="AY82" s="215"/>
      <c r="AZ82" s="222"/>
      <c r="BA82" s="296"/>
      <c r="BB82" s="296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</row>
    <row r="83" spans="1:70" s="119" customFormat="1" ht="54.95" customHeight="1" thickBot="1" x14ac:dyDescent="0.3">
      <c r="A83" s="92" t="s">
        <v>208</v>
      </c>
      <c r="B83" s="628" t="s">
        <v>212</v>
      </c>
      <c r="C83" s="629"/>
      <c r="D83" s="630"/>
      <c r="E83" s="237"/>
      <c r="F83" s="345"/>
      <c r="G83" s="428"/>
      <c r="H83" s="152"/>
      <c r="I83" s="180"/>
      <c r="J83" s="102"/>
      <c r="K83" s="211"/>
      <c r="L83" s="140"/>
      <c r="M83" s="383">
        <f t="shared" si="11"/>
        <v>42</v>
      </c>
      <c r="N83" s="337">
        <f t="shared" si="12"/>
        <v>0</v>
      </c>
      <c r="O83" s="331">
        <f t="shared" si="43"/>
        <v>42</v>
      </c>
      <c r="P83" s="337">
        <f t="shared" si="14"/>
        <v>30</v>
      </c>
      <c r="Q83" s="338" cm="1">
        <f t="array" ref="Q83">SUM(AC83:AD83+AG83:AH83+AK83:AL83+AO83:AP83+AS83:AT83+AW83:AX83)</f>
        <v>42</v>
      </c>
      <c r="R83" s="307"/>
      <c r="S83" s="403"/>
      <c r="T83" s="330"/>
      <c r="U83" s="324"/>
      <c r="V83" s="244"/>
      <c r="W83" s="244"/>
      <c r="X83" s="244"/>
      <c r="Y83" s="24"/>
      <c r="Z83" s="24"/>
      <c r="AA83" s="430"/>
      <c r="AB83" s="430"/>
      <c r="AC83" s="49"/>
      <c r="AD83" s="49"/>
      <c r="AE83" s="49"/>
      <c r="AF83" s="49"/>
      <c r="AG83" s="24"/>
      <c r="AH83" s="24"/>
      <c r="AI83" s="430"/>
      <c r="AJ83" s="430"/>
      <c r="AK83" s="25"/>
      <c r="AL83" s="25"/>
      <c r="AM83" s="50"/>
      <c r="AN83" s="290"/>
      <c r="AO83" s="102"/>
      <c r="AP83" s="102"/>
      <c r="AQ83" s="102"/>
      <c r="AR83" s="102"/>
      <c r="AS83" s="229">
        <v>12</v>
      </c>
      <c r="AT83" s="200">
        <v>30</v>
      </c>
      <c r="AU83" s="201"/>
      <c r="AV83" s="201"/>
      <c r="AW83" s="215"/>
      <c r="AX83" s="215"/>
      <c r="AY83" s="215"/>
      <c r="AZ83" s="222"/>
      <c r="BA83" s="296"/>
      <c r="BB83" s="296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</row>
    <row r="84" spans="1:70" s="119" customFormat="1" ht="64.5" customHeight="1" thickBot="1" x14ac:dyDescent="0.3">
      <c r="A84" s="92" t="s">
        <v>213</v>
      </c>
      <c r="B84" s="628" t="s">
        <v>224</v>
      </c>
      <c r="C84" s="629"/>
      <c r="D84" s="630"/>
      <c r="E84" s="237"/>
      <c r="F84" s="345"/>
      <c r="G84" s="428"/>
      <c r="H84" s="152"/>
      <c r="I84" s="180"/>
      <c r="J84" s="102"/>
      <c r="K84" s="211"/>
      <c r="L84" s="140"/>
      <c r="M84" s="383">
        <f t="shared" si="11"/>
        <v>42</v>
      </c>
      <c r="N84" s="337">
        <f t="shared" si="12"/>
        <v>0</v>
      </c>
      <c r="O84" s="331">
        <f t="shared" si="43"/>
        <v>42</v>
      </c>
      <c r="P84" s="337">
        <f t="shared" si="14"/>
        <v>30</v>
      </c>
      <c r="Q84" s="338" cm="1">
        <f t="array" ref="Q84">SUM(AC84:AD84+AG84:AH84+AK84:AL84+AO84:AP84+AS84:AT84+AW84:AX84)</f>
        <v>42</v>
      </c>
      <c r="R84" s="307"/>
      <c r="S84" s="403"/>
      <c r="T84" s="330"/>
      <c r="U84" s="324"/>
      <c r="V84" s="244"/>
      <c r="W84" s="244"/>
      <c r="X84" s="244"/>
      <c r="Y84" s="24"/>
      <c r="Z84" s="24"/>
      <c r="AA84" s="430"/>
      <c r="AB84" s="430"/>
      <c r="AC84" s="49"/>
      <c r="AD84" s="49"/>
      <c r="AE84" s="49"/>
      <c r="AF84" s="49"/>
      <c r="AG84" s="24"/>
      <c r="AH84" s="24"/>
      <c r="AI84" s="430"/>
      <c r="AJ84" s="430"/>
      <c r="AK84" s="25"/>
      <c r="AL84" s="25"/>
      <c r="AM84" s="50"/>
      <c r="AN84" s="290"/>
      <c r="AO84" s="102"/>
      <c r="AP84" s="102"/>
      <c r="AQ84" s="102"/>
      <c r="AR84" s="102"/>
      <c r="AS84" s="229">
        <v>12</v>
      </c>
      <c r="AT84" s="200">
        <v>30</v>
      </c>
      <c r="AU84" s="201"/>
      <c r="AV84" s="201"/>
      <c r="AW84" s="215"/>
      <c r="AX84" s="215"/>
      <c r="AY84" s="215"/>
      <c r="AZ84" s="222"/>
      <c r="BA84" s="296"/>
      <c r="BB84" s="296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</row>
    <row r="85" spans="1:70" s="88" customFormat="1" ht="35.1" customHeight="1" thickBot="1" x14ac:dyDescent="0.3">
      <c r="A85" s="92" t="s">
        <v>134</v>
      </c>
      <c r="B85" s="853" t="s">
        <v>68</v>
      </c>
      <c r="C85" s="839"/>
      <c r="D85" s="840"/>
      <c r="E85" s="237"/>
      <c r="F85" s="345"/>
      <c r="G85" s="233"/>
      <c r="H85" s="152"/>
      <c r="I85" s="180"/>
      <c r="J85" s="102"/>
      <c r="K85" s="209" t="s">
        <v>37</v>
      </c>
      <c r="L85" s="538"/>
      <c r="M85" s="383">
        <f t="shared" si="11"/>
        <v>36</v>
      </c>
      <c r="N85" s="337">
        <f t="shared" si="12"/>
        <v>0</v>
      </c>
      <c r="O85" s="331">
        <f t="shared" si="43"/>
        <v>36</v>
      </c>
      <c r="P85" s="337">
        <f t="shared" si="14"/>
        <v>36</v>
      </c>
      <c r="Q85" s="338"/>
      <c r="R85" s="307">
        <v>36</v>
      </c>
      <c r="S85" s="403"/>
      <c r="T85" s="330"/>
      <c r="U85" s="324"/>
      <c r="V85" s="244"/>
      <c r="W85" s="244"/>
      <c r="X85" s="244"/>
      <c r="Y85" s="24"/>
      <c r="Z85" s="24"/>
      <c r="AA85" s="213"/>
      <c r="AB85" s="213"/>
      <c r="AC85" s="49"/>
      <c r="AD85" s="49"/>
      <c r="AE85" s="49"/>
      <c r="AF85" s="49"/>
      <c r="AG85" s="24"/>
      <c r="AH85" s="24"/>
      <c r="AI85" s="213"/>
      <c r="AJ85" s="213"/>
      <c r="AK85" s="25"/>
      <c r="AL85" s="25"/>
      <c r="AM85" s="50"/>
      <c r="AN85" s="290"/>
      <c r="AO85" s="102"/>
      <c r="AP85" s="102"/>
      <c r="AQ85" s="102"/>
      <c r="AR85" s="102"/>
      <c r="AS85" s="229"/>
      <c r="AT85" s="200">
        <v>36</v>
      </c>
      <c r="AU85" s="201"/>
      <c r="AV85" s="201"/>
      <c r="AW85" s="215"/>
      <c r="AX85" s="215"/>
      <c r="AY85" s="215"/>
      <c r="AZ85" s="222"/>
      <c r="BA85" s="296">
        <f t="shared" si="44"/>
        <v>36</v>
      </c>
      <c r="BB85" s="296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</row>
    <row r="86" spans="1:70" s="7" customFormat="1" ht="18.75" customHeight="1" thickBot="1" x14ac:dyDescent="0.3">
      <c r="A86" s="57" t="s">
        <v>79</v>
      </c>
      <c r="B86" s="853" t="s">
        <v>69</v>
      </c>
      <c r="C86" s="839"/>
      <c r="D86" s="840"/>
      <c r="E86" s="237"/>
      <c r="F86" s="345"/>
      <c r="G86" s="233"/>
      <c r="H86" s="152"/>
      <c r="I86" s="540"/>
      <c r="J86" s="354"/>
      <c r="K86" s="541" t="s">
        <v>37</v>
      </c>
      <c r="L86" s="140"/>
      <c r="M86" s="383">
        <f t="shared" si="11"/>
        <v>72</v>
      </c>
      <c r="N86" s="337">
        <f t="shared" si="12"/>
        <v>0</v>
      </c>
      <c r="O86" s="331">
        <f t="shared" si="43"/>
        <v>72</v>
      </c>
      <c r="P86" s="337">
        <f t="shared" si="14"/>
        <v>72</v>
      </c>
      <c r="Q86" s="338"/>
      <c r="R86" s="307">
        <v>72</v>
      </c>
      <c r="S86" s="403"/>
      <c r="T86" s="330"/>
      <c r="U86" s="324"/>
      <c r="V86" s="244"/>
      <c r="W86" s="244"/>
      <c r="X86" s="244"/>
      <c r="Y86" s="24"/>
      <c r="Z86" s="24"/>
      <c r="AA86" s="213"/>
      <c r="AB86" s="213"/>
      <c r="AC86" s="49"/>
      <c r="AD86" s="49"/>
      <c r="AE86" s="49"/>
      <c r="AF86" s="49"/>
      <c r="AG86" s="24"/>
      <c r="AH86" s="24"/>
      <c r="AI86" s="213"/>
      <c r="AJ86" s="213"/>
      <c r="AK86" s="25"/>
      <c r="AL86" s="25"/>
      <c r="AM86" s="50"/>
      <c r="AN86" s="290"/>
      <c r="AO86" s="102"/>
      <c r="AP86" s="102"/>
      <c r="AQ86" s="102"/>
      <c r="AR86" s="102"/>
      <c r="AS86" s="229"/>
      <c r="AT86" s="200">
        <v>72</v>
      </c>
      <c r="AU86" s="201"/>
      <c r="AV86" s="201"/>
      <c r="AW86" s="215"/>
      <c r="AX86" s="215"/>
      <c r="AY86" s="215"/>
      <c r="AZ86" s="222"/>
      <c r="BA86" s="296">
        <f t="shared" si="44"/>
        <v>72</v>
      </c>
      <c r="BB86" s="296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</row>
    <row r="87" spans="1:70" s="119" customFormat="1" ht="18.75" customHeight="1" thickBot="1" x14ac:dyDescent="0.3">
      <c r="A87" s="92" t="s">
        <v>220</v>
      </c>
      <c r="B87" s="612" t="s">
        <v>201</v>
      </c>
      <c r="C87" s="613"/>
      <c r="D87" s="614"/>
      <c r="E87" s="237"/>
      <c r="F87" s="345"/>
      <c r="G87" s="428"/>
      <c r="H87" s="539"/>
      <c r="I87" s="512"/>
      <c r="J87" s="102"/>
      <c r="K87" s="209" t="s">
        <v>37</v>
      </c>
      <c r="L87" s="538"/>
      <c r="M87" s="383">
        <f t="shared" si="11"/>
        <v>30</v>
      </c>
      <c r="N87" s="337">
        <f t="shared" si="12"/>
        <v>18</v>
      </c>
      <c r="O87" s="331">
        <v>12</v>
      </c>
      <c r="P87" s="337">
        <f t="shared" si="14"/>
        <v>12</v>
      </c>
      <c r="Q87" s="338" cm="1">
        <f t="array" ref="Q87">SUM(AC87:AD87+AG87:AH87+AK87:AL87+AO87:AP87+AS87:AT87+AW87:AX87)</f>
        <v>12</v>
      </c>
      <c r="R87" s="307"/>
      <c r="S87" s="403">
        <v>30</v>
      </c>
      <c r="T87" s="330"/>
      <c r="U87" s="324"/>
      <c r="V87" s="244"/>
      <c r="W87" s="244"/>
      <c r="X87" s="244"/>
      <c r="Y87" s="24"/>
      <c r="Z87" s="24"/>
      <c r="AA87" s="430"/>
      <c r="AB87" s="430"/>
      <c r="AC87" s="49"/>
      <c r="AD87" s="49"/>
      <c r="AE87" s="49"/>
      <c r="AF87" s="49"/>
      <c r="AG87" s="24"/>
      <c r="AH87" s="24"/>
      <c r="AI87" s="430"/>
      <c r="AJ87" s="430"/>
      <c r="AK87" s="25"/>
      <c r="AL87" s="25"/>
      <c r="AM87" s="50"/>
      <c r="AN87" s="290"/>
      <c r="AO87" s="102"/>
      <c r="AP87" s="102"/>
      <c r="AQ87" s="102"/>
      <c r="AR87" s="102"/>
      <c r="AS87" s="534"/>
      <c r="AT87" s="200">
        <v>12</v>
      </c>
      <c r="AU87" s="201">
        <v>18</v>
      </c>
      <c r="AV87" s="201"/>
      <c r="AW87" s="215"/>
      <c r="AX87" s="215"/>
      <c r="AY87" s="215"/>
      <c r="AZ87" s="222"/>
      <c r="BA87" s="296"/>
      <c r="BB87" s="296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</row>
    <row r="88" spans="1:70" s="7" customFormat="1" ht="18.75" customHeight="1" thickBot="1" x14ac:dyDescent="0.3">
      <c r="A88" s="92" t="s">
        <v>225</v>
      </c>
      <c r="B88" s="809" t="s">
        <v>70</v>
      </c>
      <c r="C88" s="810"/>
      <c r="D88" s="811"/>
      <c r="E88" s="237"/>
      <c r="F88" s="345"/>
      <c r="G88" s="233"/>
      <c r="H88" s="152"/>
      <c r="I88" s="150"/>
      <c r="J88" s="151"/>
      <c r="K88" s="542" t="s">
        <v>52</v>
      </c>
      <c r="L88" s="140"/>
      <c r="M88" s="383">
        <f t="shared" si="11"/>
        <v>18</v>
      </c>
      <c r="N88" s="337">
        <f t="shared" si="12"/>
        <v>0</v>
      </c>
      <c r="O88" s="331">
        <f t="shared" si="43"/>
        <v>18</v>
      </c>
      <c r="P88" s="337">
        <f t="shared" si="14"/>
        <v>0</v>
      </c>
      <c r="Q88" s="338" cm="1">
        <f t="array" ref="Q88">SUM(AC88:AD88+AG88:AH88+AK88:AL88+AO88:AP88+AS88:AT88+AW88:AX88)</f>
        <v>0</v>
      </c>
      <c r="R88" s="307"/>
      <c r="S88" s="403"/>
      <c r="T88" s="330">
        <v>18</v>
      </c>
      <c r="U88" s="324"/>
      <c r="V88" s="244"/>
      <c r="W88" s="244"/>
      <c r="X88" s="244"/>
      <c r="Y88" s="24"/>
      <c r="Z88" s="24"/>
      <c r="AA88" s="213"/>
      <c r="AB88" s="213"/>
      <c r="AC88" s="49"/>
      <c r="AD88" s="49"/>
      <c r="AE88" s="49"/>
      <c r="AF88" s="49"/>
      <c r="AG88" s="24"/>
      <c r="AH88" s="24"/>
      <c r="AI88" s="213"/>
      <c r="AJ88" s="213"/>
      <c r="AK88" s="25"/>
      <c r="AL88" s="25"/>
      <c r="AM88" s="50"/>
      <c r="AN88" s="50"/>
      <c r="AO88" s="203"/>
      <c r="AP88" s="203"/>
      <c r="AQ88" s="204"/>
      <c r="AR88" s="204"/>
      <c r="AS88" s="220"/>
      <c r="AT88" s="28"/>
      <c r="AU88" s="28"/>
      <c r="AV88" s="28">
        <v>18</v>
      </c>
      <c r="AW88" s="215"/>
      <c r="AX88" s="215"/>
      <c r="AY88" s="215"/>
      <c r="AZ88" s="222"/>
      <c r="BA88" s="296">
        <f t="shared" si="44"/>
        <v>18</v>
      </c>
      <c r="BB88" s="296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</row>
    <row r="89" spans="1:70" s="21" customFormat="1" ht="54" customHeight="1" thickBot="1" x14ac:dyDescent="0.3">
      <c r="A89" s="459" t="s">
        <v>80</v>
      </c>
      <c r="B89" s="863" t="s">
        <v>187</v>
      </c>
      <c r="C89" s="864"/>
      <c r="D89" s="865"/>
      <c r="E89" s="404"/>
      <c r="F89" s="404"/>
      <c r="G89" s="408"/>
      <c r="H89" s="409"/>
      <c r="I89" s="409"/>
      <c r="J89" s="409"/>
      <c r="K89" s="409"/>
      <c r="L89" s="410"/>
      <c r="M89" s="383">
        <f t="shared" si="11"/>
        <v>174</v>
      </c>
      <c r="N89" s="337">
        <f t="shared" si="12"/>
        <v>0</v>
      </c>
      <c r="O89" s="302">
        <f>SUM(O90:O92)</f>
        <v>174</v>
      </c>
      <c r="P89" s="337">
        <f t="shared" si="14"/>
        <v>144</v>
      </c>
      <c r="Q89" s="338" cm="1">
        <f t="array" ref="Q89">SUM(AC89:AD89+AG89:AH89+AK89:AL89+AO89:AP89+AS89:AT89+AW89:AX89)</f>
        <v>156</v>
      </c>
      <c r="R89" s="302">
        <f t="shared" ref="R89:AZ89" si="45">SUM(R90:R92)</f>
        <v>72</v>
      </c>
      <c r="S89" s="302">
        <f t="shared" si="45"/>
        <v>0</v>
      </c>
      <c r="T89" s="302">
        <f t="shared" si="45"/>
        <v>18</v>
      </c>
      <c r="U89" s="302">
        <f t="shared" si="45"/>
        <v>0</v>
      </c>
      <c r="V89" s="278">
        <f t="shared" si="45"/>
        <v>0</v>
      </c>
      <c r="W89" s="278">
        <f t="shared" si="45"/>
        <v>0</v>
      </c>
      <c r="X89" s="278">
        <f t="shared" si="45"/>
        <v>0</v>
      </c>
      <c r="Y89" s="278">
        <f t="shared" si="45"/>
        <v>0</v>
      </c>
      <c r="Z89" s="278">
        <f t="shared" si="45"/>
        <v>0</v>
      </c>
      <c r="AA89" s="278">
        <f t="shared" si="45"/>
        <v>0</v>
      </c>
      <c r="AB89" s="278">
        <f t="shared" si="45"/>
        <v>0</v>
      </c>
      <c r="AC89" s="278">
        <f t="shared" si="45"/>
        <v>12</v>
      </c>
      <c r="AD89" s="278">
        <f t="shared" si="45"/>
        <v>144</v>
      </c>
      <c r="AE89" s="278">
        <f t="shared" si="45"/>
        <v>0</v>
      </c>
      <c r="AF89" s="278">
        <f t="shared" si="45"/>
        <v>18</v>
      </c>
      <c r="AG89" s="278">
        <f t="shared" si="45"/>
        <v>0</v>
      </c>
      <c r="AH89" s="278">
        <f t="shared" si="45"/>
        <v>0</v>
      </c>
      <c r="AI89" s="278">
        <f t="shared" si="45"/>
        <v>0</v>
      </c>
      <c r="AJ89" s="278">
        <f t="shared" si="45"/>
        <v>0</v>
      </c>
      <c r="AK89" s="278">
        <f t="shared" si="45"/>
        <v>0</v>
      </c>
      <c r="AL89" s="278">
        <f t="shared" si="45"/>
        <v>0</v>
      </c>
      <c r="AM89" s="278">
        <f t="shared" si="45"/>
        <v>0</v>
      </c>
      <c r="AN89" s="278">
        <f t="shared" si="45"/>
        <v>0</v>
      </c>
      <c r="AO89" s="278">
        <f t="shared" si="45"/>
        <v>0</v>
      </c>
      <c r="AP89" s="278">
        <f t="shared" si="45"/>
        <v>0</v>
      </c>
      <c r="AQ89" s="278">
        <f t="shared" si="45"/>
        <v>0</v>
      </c>
      <c r="AR89" s="278">
        <f t="shared" si="45"/>
        <v>0</v>
      </c>
      <c r="AS89" s="278">
        <f t="shared" si="45"/>
        <v>0</v>
      </c>
      <c r="AT89" s="278">
        <f t="shared" si="45"/>
        <v>0</v>
      </c>
      <c r="AU89" s="278">
        <f t="shared" si="45"/>
        <v>0</v>
      </c>
      <c r="AV89" s="278">
        <f t="shared" si="45"/>
        <v>0</v>
      </c>
      <c r="AW89" s="278">
        <f t="shared" si="45"/>
        <v>0</v>
      </c>
      <c r="AX89" s="278">
        <f t="shared" si="45"/>
        <v>0</v>
      </c>
      <c r="AY89" s="278">
        <f t="shared" si="45"/>
        <v>0</v>
      </c>
      <c r="AZ89" s="278">
        <f t="shared" si="45"/>
        <v>0</v>
      </c>
      <c r="BA89" s="296"/>
      <c r="BB89" s="296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</row>
    <row r="90" spans="1:70" s="68" customFormat="1" ht="30" customHeight="1" x14ac:dyDescent="0.25">
      <c r="A90" s="454" t="s">
        <v>81</v>
      </c>
      <c r="B90" s="869" t="s">
        <v>188</v>
      </c>
      <c r="C90" s="870"/>
      <c r="D90" s="871"/>
      <c r="E90" s="237"/>
      <c r="F90" s="345"/>
      <c r="G90" s="233"/>
      <c r="H90" s="140"/>
      <c r="I90" s="142"/>
      <c r="J90" s="140"/>
      <c r="K90" s="153"/>
      <c r="L90" s="140"/>
      <c r="M90" s="383">
        <f t="shared" si="11"/>
        <v>84</v>
      </c>
      <c r="N90" s="337">
        <f t="shared" si="12"/>
        <v>0</v>
      </c>
      <c r="O90" s="331">
        <f>SUM(Q90:T90)</f>
        <v>84</v>
      </c>
      <c r="P90" s="337">
        <f t="shared" si="14"/>
        <v>72</v>
      </c>
      <c r="Q90" s="338" cm="1">
        <f t="array" ref="Q90">SUM(AC90:AD90+AG90:AH90+AK90:AL90+AO90:AP90+AS90:AT90+AW90:AX90)</f>
        <v>84</v>
      </c>
      <c r="R90" s="110"/>
      <c r="S90" s="285"/>
      <c r="T90" s="330"/>
      <c r="U90" s="324"/>
      <c r="V90" s="244"/>
      <c r="W90" s="244"/>
      <c r="X90" s="244"/>
      <c r="Y90" s="213"/>
      <c r="Z90" s="213"/>
      <c r="AA90" s="213"/>
      <c r="AB90" s="213"/>
      <c r="AC90" s="49">
        <v>12</v>
      </c>
      <c r="AD90" s="49">
        <v>72</v>
      </c>
      <c r="AE90" s="49"/>
      <c r="AF90" s="49"/>
      <c r="AG90" s="213"/>
      <c r="AH90" s="213"/>
      <c r="AI90" s="213"/>
      <c r="AJ90" s="213"/>
      <c r="AK90" s="284"/>
      <c r="AL90" s="50"/>
      <c r="AM90" s="50"/>
      <c r="AN90" s="50"/>
      <c r="AO90" s="213"/>
      <c r="AP90" s="100"/>
      <c r="AQ90" s="23"/>
      <c r="AR90" s="23"/>
      <c r="AS90" s="220"/>
      <c r="AT90" s="28"/>
      <c r="AU90" s="28"/>
      <c r="AV90" s="28"/>
      <c r="AW90" s="215"/>
      <c r="AX90" s="215"/>
      <c r="AY90" s="215"/>
      <c r="AZ90" s="222"/>
      <c r="BA90" s="296">
        <f t="shared" si="44"/>
        <v>84</v>
      </c>
      <c r="BB90" s="296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</row>
    <row r="91" spans="1:70" s="68" customFormat="1" ht="30.75" customHeight="1" thickBot="1" x14ac:dyDescent="0.3">
      <c r="A91" s="454" t="s">
        <v>82</v>
      </c>
      <c r="B91" s="866" t="s">
        <v>189</v>
      </c>
      <c r="C91" s="867"/>
      <c r="D91" s="868"/>
      <c r="E91" s="237"/>
      <c r="F91" s="345"/>
      <c r="G91" s="233" t="s">
        <v>37</v>
      </c>
      <c r="H91" s="140"/>
      <c r="I91" s="142"/>
      <c r="J91" s="140"/>
      <c r="K91" s="153"/>
      <c r="L91" s="140"/>
      <c r="M91" s="383">
        <f t="shared" si="11"/>
        <v>72</v>
      </c>
      <c r="N91" s="337">
        <f t="shared" si="12"/>
        <v>0</v>
      </c>
      <c r="O91" s="331">
        <f t="shared" ref="O91:O92" si="46">SUM(Q91:T91)</f>
        <v>72</v>
      </c>
      <c r="P91" s="337">
        <f t="shared" si="14"/>
        <v>72</v>
      </c>
      <c r="Q91" s="338"/>
      <c r="R91" s="110">
        <v>72</v>
      </c>
      <c r="S91" s="285"/>
      <c r="T91" s="330"/>
      <c r="U91" s="324"/>
      <c r="V91" s="244"/>
      <c r="W91" s="244"/>
      <c r="X91" s="244"/>
      <c r="Y91" s="213"/>
      <c r="Z91" s="213"/>
      <c r="AA91" s="213"/>
      <c r="AB91" s="213"/>
      <c r="AC91" s="49"/>
      <c r="AD91" s="49">
        <v>72</v>
      </c>
      <c r="AE91" s="49"/>
      <c r="AF91" s="49"/>
      <c r="AG91" s="213"/>
      <c r="AH91" s="213"/>
      <c r="AI91" s="213"/>
      <c r="AJ91" s="213"/>
      <c r="AK91" s="284"/>
      <c r="AL91" s="50"/>
      <c r="AM91" s="50"/>
      <c r="AN91" s="50"/>
      <c r="AO91" s="213"/>
      <c r="AP91" s="100"/>
      <c r="AQ91" s="23"/>
      <c r="AR91" s="23"/>
      <c r="AS91" s="220"/>
      <c r="AT91" s="28"/>
      <c r="AU91" s="28"/>
      <c r="AV91" s="28"/>
      <c r="AW91" s="215"/>
      <c r="AX91" s="215"/>
      <c r="AY91" s="215"/>
      <c r="AZ91" s="222"/>
      <c r="BA91" s="296">
        <f t="shared" si="44"/>
        <v>72</v>
      </c>
      <c r="BB91" s="296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</row>
    <row r="92" spans="1:70" s="68" customFormat="1" ht="17.45" customHeight="1" x14ac:dyDescent="0.25">
      <c r="A92" s="454" t="s">
        <v>190</v>
      </c>
      <c r="B92" s="872" t="s">
        <v>70</v>
      </c>
      <c r="C92" s="873"/>
      <c r="D92" s="874"/>
      <c r="E92" s="237"/>
      <c r="F92" s="345"/>
      <c r="G92" s="233" t="s">
        <v>52</v>
      </c>
      <c r="H92" s="140"/>
      <c r="I92" s="142"/>
      <c r="J92" s="140"/>
      <c r="K92" s="153"/>
      <c r="L92" s="140"/>
      <c r="M92" s="383">
        <f t="shared" si="11"/>
        <v>18</v>
      </c>
      <c r="N92" s="337">
        <f t="shared" si="12"/>
        <v>0</v>
      </c>
      <c r="O92" s="331">
        <f t="shared" si="46"/>
        <v>18</v>
      </c>
      <c r="P92" s="337">
        <f t="shared" si="14"/>
        <v>0</v>
      </c>
      <c r="Q92" s="338" cm="1">
        <f t="array" ref="Q92">SUM(AC92:AD92+AG92:AH92+AK92:AL92+AO92:AP92+AS92:AT92+AW92:AX92)</f>
        <v>0</v>
      </c>
      <c r="R92" s="110"/>
      <c r="S92" s="285"/>
      <c r="T92" s="330">
        <v>18</v>
      </c>
      <c r="U92" s="324"/>
      <c r="V92" s="244"/>
      <c r="W92" s="244"/>
      <c r="X92" s="244"/>
      <c r="Y92" s="213"/>
      <c r="Z92" s="213"/>
      <c r="AA92" s="213"/>
      <c r="AB92" s="213"/>
      <c r="AC92" s="49"/>
      <c r="AD92" s="49"/>
      <c r="AE92" s="49"/>
      <c r="AF92" s="49">
        <v>18</v>
      </c>
      <c r="AG92" s="213"/>
      <c r="AH92" s="213"/>
      <c r="AI92" s="213"/>
      <c r="AJ92" s="213"/>
      <c r="AK92" s="50"/>
      <c r="AL92" s="50"/>
      <c r="AM92" s="50"/>
      <c r="AN92" s="50"/>
      <c r="AO92" s="213"/>
      <c r="AP92" s="23"/>
      <c r="AQ92" s="23"/>
      <c r="AR92" s="23"/>
      <c r="AS92" s="220"/>
      <c r="AT92" s="28"/>
      <c r="AU92" s="28"/>
      <c r="AV92" s="28"/>
      <c r="AW92" s="215"/>
      <c r="AX92" s="215"/>
      <c r="AY92" s="215"/>
      <c r="AZ92" s="222"/>
      <c r="BA92" s="296">
        <f t="shared" si="44"/>
        <v>18</v>
      </c>
      <c r="BB92" s="296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</row>
    <row r="93" spans="1:70" s="562" customFormat="1" ht="90" customHeight="1" x14ac:dyDescent="0.25">
      <c r="A93" s="557" t="s">
        <v>84</v>
      </c>
      <c r="B93" s="875" t="s">
        <v>85</v>
      </c>
      <c r="C93" s="876"/>
      <c r="D93" s="877"/>
      <c r="E93" s="558"/>
      <c r="F93" s="558"/>
      <c r="G93" s="300"/>
      <c r="H93" s="301"/>
      <c r="I93" s="301"/>
      <c r="J93" s="301"/>
      <c r="K93" s="301"/>
      <c r="L93" s="301"/>
      <c r="M93" s="303">
        <f>SUM(U93:AZ93)</f>
        <v>688</v>
      </c>
      <c r="N93" s="303">
        <f t="shared" si="12"/>
        <v>0</v>
      </c>
      <c r="O93" s="303">
        <f t="shared" ref="O93:T93" si="47">SUM(O94+O99+O110)</f>
        <v>694</v>
      </c>
      <c r="P93" s="303">
        <f t="shared" si="14"/>
        <v>468</v>
      </c>
      <c r="Q93" s="303" cm="1">
        <f t="array" ref="Q93">SUM(AC93:AD93+AG93:AH93+AK93:AL93+AO93:AP93+AS93:AT93+AW93:AX93)</f>
        <v>598</v>
      </c>
      <c r="R93" s="303">
        <f t="shared" si="47"/>
        <v>216</v>
      </c>
      <c r="S93" s="303">
        <f t="shared" si="47"/>
        <v>0</v>
      </c>
      <c r="T93" s="303">
        <f t="shared" si="47"/>
        <v>72</v>
      </c>
      <c r="U93" s="559">
        <f>SUM(U94+U99+U106)</f>
        <v>0</v>
      </c>
      <c r="V93" s="559">
        <f t="shared" ref="V93:AV93" si="48">SUM(V94+V99+V106)</f>
        <v>0</v>
      </c>
      <c r="W93" s="559">
        <f t="shared" si="48"/>
        <v>0</v>
      </c>
      <c r="X93" s="559">
        <f t="shared" si="48"/>
        <v>0</v>
      </c>
      <c r="Y93" s="559">
        <f t="shared" si="48"/>
        <v>0</v>
      </c>
      <c r="Z93" s="559">
        <f t="shared" si="48"/>
        <v>0</v>
      </c>
      <c r="AA93" s="559">
        <f t="shared" si="48"/>
        <v>0</v>
      </c>
      <c r="AB93" s="559">
        <f t="shared" si="48"/>
        <v>0</v>
      </c>
      <c r="AC93" s="559">
        <f t="shared" si="48"/>
        <v>0</v>
      </c>
      <c r="AD93" s="559">
        <f t="shared" si="48"/>
        <v>0</v>
      </c>
      <c r="AE93" s="559">
        <f t="shared" si="48"/>
        <v>0</v>
      </c>
      <c r="AF93" s="559">
        <f t="shared" si="48"/>
        <v>0</v>
      </c>
      <c r="AG93" s="559">
        <f t="shared" si="48"/>
        <v>30</v>
      </c>
      <c r="AH93" s="559">
        <f t="shared" si="48"/>
        <v>144</v>
      </c>
      <c r="AI93" s="559">
        <f t="shared" si="48"/>
        <v>0</v>
      </c>
      <c r="AJ93" s="559">
        <f t="shared" si="48"/>
        <v>18</v>
      </c>
      <c r="AK93" s="559">
        <f t="shared" si="48"/>
        <v>56</v>
      </c>
      <c r="AL93" s="559">
        <f t="shared" si="48"/>
        <v>96</v>
      </c>
      <c r="AM93" s="559">
        <f t="shared" si="48"/>
        <v>0</v>
      </c>
      <c r="AN93" s="559">
        <f t="shared" si="48"/>
        <v>18</v>
      </c>
      <c r="AO93" s="559">
        <f t="shared" si="48"/>
        <v>26</v>
      </c>
      <c r="AP93" s="559">
        <f t="shared" si="48"/>
        <v>126</v>
      </c>
      <c r="AQ93" s="559">
        <f t="shared" si="48"/>
        <v>0</v>
      </c>
      <c r="AR93" s="559">
        <f t="shared" si="48"/>
        <v>36</v>
      </c>
      <c r="AS93" s="559">
        <f t="shared" si="48"/>
        <v>18</v>
      </c>
      <c r="AT93" s="559">
        <f t="shared" si="48"/>
        <v>102</v>
      </c>
      <c r="AU93" s="559">
        <f t="shared" si="48"/>
        <v>0</v>
      </c>
      <c r="AV93" s="559">
        <f t="shared" si="48"/>
        <v>18</v>
      </c>
      <c r="AW93" s="559">
        <f t="shared" ref="AW93" si="49">SUM(AW94+AW99+AW106)</f>
        <v>0</v>
      </c>
      <c r="AX93" s="559">
        <f t="shared" ref="AX93" si="50">SUM(AX94+AX99+AX106)</f>
        <v>0</v>
      </c>
      <c r="AY93" s="559">
        <f t="shared" ref="AY93" si="51">SUM(AY94+AY99+AY106)</f>
        <v>0</v>
      </c>
      <c r="AZ93" s="559">
        <f t="shared" ref="AZ93" si="52">SUM(AZ94+AZ99+AZ106)</f>
        <v>0</v>
      </c>
      <c r="BA93" s="521">
        <f t="shared" si="44"/>
        <v>688</v>
      </c>
      <c r="BB93" s="560"/>
      <c r="BC93" s="561"/>
      <c r="BD93" s="561"/>
      <c r="BE93" s="561"/>
      <c r="BF93" s="561"/>
      <c r="BG93" s="561"/>
      <c r="BH93" s="561"/>
      <c r="BI93" s="561"/>
      <c r="BJ93" s="561"/>
      <c r="BK93" s="561"/>
      <c r="BL93" s="561"/>
      <c r="BM93" s="561"/>
      <c r="BN93" s="561"/>
      <c r="BO93" s="561"/>
      <c r="BP93" s="561"/>
      <c r="BQ93" s="561"/>
      <c r="BR93" s="561"/>
    </row>
    <row r="94" spans="1:70" s="537" customFormat="1" ht="50.25" customHeight="1" x14ac:dyDescent="0.25">
      <c r="A94" s="543" t="s">
        <v>120</v>
      </c>
      <c r="B94" s="878" t="s">
        <v>116</v>
      </c>
      <c r="C94" s="879"/>
      <c r="D94" s="880"/>
      <c r="E94" s="524"/>
      <c r="F94" s="524"/>
      <c r="G94" s="405"/>
      <c r="H94" s="406"/>
      <c r="I94" s="406"/>
      <c r="J94" s="406"/>
      <c r="K94" s="406"/>
      <c r="L94" s="184"/>
      <c r="M94" s="518">
        <f t="shared" si="11"/>
        <v>124</v>
      </c>
      <c r="N94" s="519">
        <f t="shared" si="12"/>
        <v>0</v>
      </c>
      <c r="O94" s="339">
        <f>SUM(O95:O98)</f>
        <v>124</v>
      </c>
      <c r="P94" s="519">
        <f t="shared" si="14"/>
        <v>96</v>
      </c>
      <c r="Q94" s="519" cm="1">
        <f t="array" ref="Q94">SUM(AC94:AD94+AG94:AH94+AK94:AL94+AO94:AP94+AS94:AT94+AW94:AX94)</f>
        <v>106</v>
      </c>
      <c r="R94" s="339">
        <f t="shared" ref="R94:T94" si="53">SUM(R95:R98)</f>
        <v>36</v>
      </c>
      <c r="S94" s="339">
        <f t="shared" si="53"/>
        <v>0</v>
      </c>
      <c r="T94" s="339">
        <f t="shared" si="53"/>
        <v>18</v>
      </c>
      <c r="U94" s="526">
        <f>SUM(U95:U98)</f>
        <v>0</v>
      </c>
      <c r="V94" s="526">
        <f t="shared" ref="V94:Z94" si="54">SUM(V95:V98)</f>
        <v>0</v>
      </c>
      <c r="W94" s="526">
        <f t="shared" si="54"/>
        <v>0</v>
      </c>
      <c r="X94" s="526">
        <f t="shared" si="54"/>
        <v>0</v>
      </c>
      <c r="Y94" s="526">
        <f t="shared" si="54"/>
        <v>0</v>
      </c>
      <c r="Z94" s="526">
        <f t="shared" si="54"/>
        <v>0</v>
      </c>
      <c r="AA94" s="531">
        <f t="shared" ref="AA94:AZ94" si="55">SUM(AA95:AA98)</f>
        <v>0</v>
      </c>
      <c r="AB94" s="531">
        <f t="shared" si="55"/>
        <v>0</v>
      </c>
      <c r="AC94" s="531">
        <f t="shared" si="55"/>
        <v>0</v>
      </c>
      <c r="AD94" s="531">
        <f t="shared" si="55"/>
        <v>0</v>
      </c>
      <c r="AE94" s="531">
        <f t="shared" si="55"/>
        <v>0</v>
      </c>
      <c r="AF94" s="531">
        <f t="shared" si="55"/>
        <v>0</v>
      </c>
      <c r="AG94" s="531">
        <f t="shared" si="55"/>
        <v>0</v>
      </c>
      <c r="AH94" s="531">
        <f t="shared" si="55"/>
        <v>0</v>
      </c>
      <c r="AI94" s="531">
        <f t="shared" si="55"/>
        <v>0</v>
      </c>
      <c r="AJ94" s="531">
        <f t="shared" si="55"/>
        <v>0</v>
      </c>
      <c r="AK94" s="531">
        <f t="shared" si="55"/>
        <v>0</v>
      </c>
      <c r="AL94" s="531">
        <f t="shared" si="55"/>
        <v>0</v>
      </c>
      <c r="AM94" s="531">
        <f t="shared" si="55"/>
        <v>0</v>
      </c>
      <c r="AN94" s="531">
        <f t="shared" si="55"/>
        <v>0</v>
      </c>
      <c r="AO94" s="531">
        <f t="shared" si="55"/>
        <v>10</v>
      </c>
      <c r="AP94" s="531">
        <f t="shared" si="55"/>
        <v>96</v>
      </c>
      <c r="AQ94" s="531">
        <f t="shared" si="55"/>
        <v>0</v>
      </c>
      <c r="AR94" s="531">
        <f t="shared" si="55"/>
        <v>18</v>
      </c>
      <c r="AS94" s="531">
        <f t="shared" si="55"/>
        <v>0</v>
      </c>
      <c r="AT94" s="531">
        <f t="shared" si="55"/>
        <v>0</v>
      </c>
      <c r="AU94" s="531">
        <f t="shared" si="55"/>
        <v>0</v>
      </c>
      <c r="AV94" s="531">
        <f t="shared" si="55"/>
        <v>0</v>
      </c>
      <c r="AW94" s="531">
        <f t="shared" si="55"/>
        <v>0</v>
      </c>
      <c r="AX94" s="531">
        <f t="shared" si="55"/>
        <v>0</v>
      </c>
      <c r="AY94" s="531">
        <f t="shared" si="55"/>
        <v>0</v>
      </c>
      <c r="AZ94" s="531">
        <f t="shared" si="55"/>
        <v>0</v>
      </c>
      <c r="BA94" s="521">
        <f t="shared" si="44"/>
        <v>124</v>
      </c>
      <c r="BB94" s="521"/>
      <c r="BC94" s="522"/>
      <c r="BD94" s="522"/>
      <c r="BE94" s="522"/>
      <c r="BF94" s="522"/>
      <c r="BG94" s="522"/>
      <c r="BH94" s="522"/>
      <c r="BI94" s="522"/>
      <c r="BJ94" s="522"/>
      <c r="BK94" s="522"/>
      <c r="BL94" s="522"/>
      <c r="BM94" s="522"/>
      <c r="BN94" s="522"/>
      <c r="BO94" s="522"/>
      <c r="BP94" s="522"/>
      <c r="BQ94" s="522"/>
      <c r="BR94" s="522"/>
    </row>
    <row r="95" spans="1:70" s="68" customFormat="1" ht="48.75" customHeight="1" thickBot="1" x14ac:dyDescent="0.3">
      <c r="A95" s="544" t="s">
        <v>121</v>
      </c>
      <c r="B95" s="881" t="s">
        <v>117</v>
      </c>
      <c r="C95" s="882"/>
      <c r="D95" s="883"/>
      <c r="E95" s="237"/>
      <c r="F95" s="345"/>
      <c r="G95" s="232"/>
      <c r="H95" s="141"/>
      <c r="I95" s="150"/>
      <c r="J95" s="141"/>
      <c r="K95" s="138"/>
      <c r="L95" s="141"/>
      <c r="M95" s="383">
        <f t="shared" si="11"/>
        <v>32</v>
      </c>
      <c r="N95" s="337">
        <f t="shared" si="12"/>
        <v>0</v>
      </c>
      <c r="O95" s="331">
        <f>SUM(Q95:T95)</f>
        <v>32</v>
      </c>
      <c r="P95" s="337">
        <f t="shared" si="14"/>
        <v>30</v>
      </c>
      <c r="Q95" s="338" cm="1">
        <f t="array" ref="Q95">SUM(AC95:AD95+AG95:AH95+AK95:AL95+AO95:AP95+AS95:AT95+AW95:AX95)</f>
        <v>32</v>
      </c>
      <c r="R95" s="306"/>
      <c r="S95" s="109"/>
      <c r="T95" s="330"/>
      <c r="U95" s="327"/>
      <c r="V95" s="250"/>
      <c r="W95" s="250"/>
      <c r="X95" s="250"/>
      <c r="Y95" s="293"/>
      <c r="Z95" s="293"/>
      <c r="AA95" s="213"/>
      <c r="AB95" s="213"/>
      <c r="AC95" s="67"/>
      <c r="AD95" s="67"/>
      <c r="AE95" s="67"/>
      <c r="AF95" s="67"/>
      <c r="AG95" s="293"/>
      <c r="AH95" s="293"/>
      <c r="AI95" s="213"/>
      <c r="AJ95" s="213"/>
      <c r="AK95" s="294"/>
      <c r="AL95" s="294"/>
      <c r="AM95" s="294"/>
      <c r="AN95" s="294"/>
      <c r="AO95" s="40">
        <v>2</v>
      </c>
      <c r="AP95" s="40">
        <v>30</v>
      </c>
      <c r="AQ95" s="40"/>
      <c r="AR95" s="40"/>
      <c r="AS95" s="223"/>
      <c r="AT95" s="114"/>
      <c r="AU95" s="114"/>
      <c r="AV95" s="114"/>
      <c r="AW95" s="70"/>
      <c r="AX95" s="70"/>
      <c r="AY95" s="215"/>
      <c r="AZ95" s="222"/>
      <c r="BA95" s="296">
        <f t="shared" si="44"/>
        <v>32</v>
      </c>
      <c r="BB95" s="296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</row>
    <row r="96" spans="1:70" s="68" customFormat="1" ht="31.7" customHeight="1" thickBot="1" x14ac:dyDescent="0.3">
      <c r="A96" s="545" t="s">
        <v>122</v>
      </c>
      <c r="B96" s="843" t="s">
        <v>118</v>
      </c>
      <c r="C96" s="844"/>
      <c r="D96" s="845"/>
      <c r="E96" s="237"/>
      <c r="F96" s="345"/>
      <c r="G96" s="233"/>
      <c r="H96" s="140"/>
      <c r="I96" s="142"/>
      <c r="J96" s="140"/>
      <c r="K96" s="153"/>
      <c r="L96" s="140"/>
      <c r="M96" s="383">
        <f t="shared" si="11"/>
        <v>38</v>
      </c>
      <c r="N96" s="337">
        <f t="shared" si="12"/>
        <v>0</v>
      </c>
      <c r="O96" s="331">
        <f t="shared" ref="O96:O98" si="56">SUM(Q96:T96)</f>
        <v>38</v>
      </c>
      <c r="P96" s="337">
        <f t="shared" si="14"/>
        <v>30</v>
      </c>
      <c r="Q96" s="338" cm="1">
        <f t="array" ref="Q96">SUM(AC96:AD96+AG96:AH96+AK96:AL96+AO96:AP96+AS96:AT96+AW96:AX96)</f>
        <v>38</v>
      </c>
      <c r="R96" s="110"/>
      <c r="S96" s="285"/>
      <c r="T96" s="330"/>
      <c r="U96" s="324"/>
      <c r="V96" s="244"/>
      <c r="W96" s="244"/>
      <c r="X96" s="244"/>
      <c r="Y96" s="213"/>
      <c r="Z96" s="213"/>
      <c r="AA96" s="213"/>
      <c r="AB96" s="213"/>
      <c r="AC96" s="49"/>
      <c r="AD96" s="49"/>
      <c r="AE96" s="49"/>
      <c r="AF96" s="49"/>
      <c r="AG96" s="213"/>
      <c r="AH96" s="213"/>
      <c r="AI96" s="213"/>
      <c r="AJ96" s="213"/>
      <c r="AK96" s="50"/>
      <c r="AL96" s="50"/>
      <c r="AM96" s="50"/>
      <c r="AN96" s="290"/>
      <c r="AO96" s="40">
        <v>8</v>
      </c>
      <c r="AP96" s="40">
        <v>30</v>
      </c>
      <c r="AQ96" s="40"/>
      <c r="AR96" s="40"/>
      <c r="AS96" s="226"/>
      <c r="AT96" s="115"/>
      <c r="AU96" s="115"/>
      <c r="AV96" s="115"/>
      <c r="AW96" s="113"/>
      <c r="AX96" s="70"/>
      <c r="AY96" s="215"/>
      <c r="AZ96" s="222"/>
      <c r="BA96" s="296">
        <f t="shared" si="44"/>
        <v>38</v>
      </c>
      <c r="BB96" s="296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</row>
    <row r="97" spans="1:70" s="68" customFormat="1" ht="18" customHeight="1" thickBot="1" x14ac:dyDescent="0.3">
      <c r="A97" s="546" t="s">
        <v>123</v>
      </c>
      <c r="B97" s="846" t="s">
        <v>69</v>
      </c>
      <c r="C97" s="847"/>
      <c r="D97" s="848"/>
      <c r="E97" s="237"/>
      <c r="F97" s="345"/>
      <c r="G97" s="233"/>
      <c r="H97" s="140"/>
      <c r="I97" s="142"/>
      <c r="J97" s="140" t="s">
        <v>37</v>
      </c>
      <c r="K97" s="139"/>
      <c r="L97" s="140"/>
      <c r="M97" s="383">
        <f t="shared" si="11"/>
        <v>36</v>
      </c>
      <c r="N97" s="337">
        <f t="shared" si="12"/>
        <v>0</v>
      </c>
      <c r="O97" s="331">
        <f t="shared" si="56"/>
        <v>36</v>
      </c>
      <c r="P97" s="337">
        <f t="shared" si="14"/>
        <v>36</v>
      </c>
      <c r="Q97" s="338"/>
      <c r="R97" s="110">
        <v>36</v>
      </c>
      <c r="S97" s="285"/>
      <c r="T97" s="330"/>
      <c r="U97" s="324"/>
      <c r="V97" s="244"/>
      <c r="W97" s="244"/>
      <c r="X97" s="244"/>
      <c r="Y97" s="213"/>
      <c r="Z97" s="213"/>
      <c r="AA97" s="213"/>
      <c r="AB97" s="213"/>
      <c r="AC97" s="49"/>
      <c r="AD97" s="49"/>
      <c r="AE97" s="49"/>
      <c r="AF97" s="49"/>
      <c r="AG97" s="213"/>
      <c r="AH97" s="213"/>
      <c r="AI97" s="213"/>
      <c r="AJ97" s="213"/>
      <c r="AK97" s="50"/>
      <c r="AL97" s="50"/>
      <c r="AM97" s="50"/>
      <c r="AN97" s="290"/>
      <c r="AO97" s="40"/>
      <c r="AP97" s="40">
        <v>36</v>
      </c>
      <c r="AQ97" s="40"/>
      <c r="AR97" s="40"/>
      <c r="AS97" s="226"/>
      <c r="AT97" s="115"/>
      <c r="AU97" s="115"/>
      <c r="AV97" s="115"/>
      <c r="AW97" s="113"/>
      <c r="AX97" s="70"/>
      <c r="AY97" s="215"/>
      <c r="AZ97" s="222"/>
      <c r="BA97" s="296">
        <f t="shared" si="44"/>
        <v>36</v>
      </c>
      <c r="BB97" s="296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</row>
    <row r="98" spans="1:70" s="68" customFormat="1" ht="18" customHeight="1" thickBot="1" x14ac:dyDescent="0.3">
      <c r="A98" s="546"/>
      <c r="B98" s="849" t="s">
        <v>70</v>
      </c>
      <c r="C98" s="847"/>
      <c r="D98" s="848"/>
      <c r="E98" s="237"/>
      <c r="F98" s="345"/>
      <c r="G98" s="233"/>
      <c r="H98" s="140"/>
      <c r="I98" s="142"/>
      <c r="J98" s="185" t="s">
        <v>52</v>
      </c>
      <c r="K98" s="153"/>
      <c r="L98" s="140"/>
      <c r="M98" s="383">
        <f t="shared" si="11"/>
        <v>18</v>
      </c>
      <c r="N98" s="337">
        <f t="shared" si="12"/>
        <v>0</v>
      </c>
      <c r="O98" s="331">
        <f t="shared" si="56"/>
        <v>18</v>
      </c>
      <c r="P98" s="337">
        <f t="shared" si="14"/>
        <v>0</v>
      </c>
      <c r="Q98" s="338" cm="1">
        <f t="array" ref="Q98">SUM(AC98:AD98+AG98:AH98+AK98:AL98+AO98:AP98+AS98:AT98+AW98:AX98)</f>
        <v>0</v>
      </c>
      <c r="R98" s="97"/>
      <c r="S98" s="320"/>
      <c r="T98" s="330">
        <v>18</v>
      </c>
      <c r="U98" s="324"/>
      <c r="V98" s="244"/>
      <c r="W98" s="244"/>
      <c r="X98" s="244"/>
      <c r="Y98" s="213"/>
      <c r="Z98" s="213"/>
      <c r="AA98" s="213"/>
      <c r="AB98" s="213"/>
      <c r="AC98" s="49"/>
      <c r="AD98" s="49"/>
      <c r="AE98" s="49"/>
      <c r="AF98" s="49"/>
      <c r="AG98" s="213"/>
      <c r="AH98" s="213"/>
      <c r="AI98" s="213"/>
      <c r="AJ98" s="213"/>
      <c r="AK98" s="50"/>
      <c r="AL98" s="50"/>
      <c r="AM98" s="50"/>
      <c r="AN98" s="290"/>
      <c r="AO98" s="40"/>
      <c r="AP98" s="40"/>
      <c r="AQ98" s="40"/>
      <c r="AR98" s="40">
        <v>18</v>
      </c>
      <c r="AS98" s="226"/>
      <c r="AT98" s="115"/>
      <c r="AU98" s="115"/>
      <c r="AV98" s="115"/>
      <c r="AW98" s="113"/>
      <c r="AX98" s="70"/>
      <c r="AY98" s="215"/>
      <c r="AZ98" s="222"/>
      <c r="BA98" s="296">
        <f t="shared" si="44"/>
        <v>18</v>
      </c>
      <c r="BB98" s="296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</row>
    <row r="99" spans="1:70" s="536" customFormat="1" ht="45" customHeight="1" thickBot="1" x14ac:dyDescent="0.3">
      <c r="A99" s="547" t="s">
        <v>83</v>
      </c>
      <c r="B99" s="850" t="s">
        <v>119</v>
      </c>
      <c r="C99" s="851"/>
      <c r="D99" s="852"/>
      <c r="E99" s="524"/>
      <c r="F99" s="524"/>
      <c r="G99" s="405"/>
      <c r="H99" s="406"/>
      <c r="I99" s="406"/>
      <c r="J99" s="406"/>
      <c r="K99" s="407"/>
      <c r="L99" s="406"/>
      <c r="M99" s="518">
        <f t="shared" si="11"/>
        <v>426</v>
      </c>
      <c r="N99" s="519">
        <f t="shared" si="12"/>
        <v>0</v>
      </c>
      <c r="O99" s="535">
        <f>SUM(O100:O105)</f>
        <v>426</v>
      </c>
      <c r="P99" s="519">
        <f t="shared" si="14"/>
        <v>270</v>
      </c>
      <c r="Q99" s="519" cm="1">
        <f t="array" ref="Q99">SUM(AC99:AD99+AG99:AH99+AK99:AL99+AO99:AP99+AS99:AT99+AW99:AX99)</f>
        <v>372</v>
      </c>
      <c r="R99" s="535">
        <f>SUM(R100:R105)</f>
        <v>36</v>
      </c>
      <c r="S99" s="535">
        <f t="shared" ref="S99:T99" si="57">SUM(S100:S105)</f>
        <v>0</v>
      </c>
      <c r="T99" s="535">
        <f t="shared" si="57"/>
        <v>54</v>
      </c>
      <c r="U99" s="526">
        <f>SUM(U100:U105)</f>
        <v>0</v>
      </c>
      <c r="V99" s="531">
        <f t="shared" ref="V99:AY99" si="58">SUM(V100:V105)</f>
        <v>0</v>
      </c>
      <c r="W99" s="531">
        <f t="shared" si="58"/>
        <v>0</v>
      </c>
      <c r="X99" s="531">
        <f t="shared" si="58"/>
        <v>0</v>
      </c>
      <c r="Y99" s="531">
        <f t="shared" si="58"/>
        <v>0</v>
      </c>
      <c r="Z99" s="531">
        <f t="shared" si="58"/>
        <v>0</v>
      </c>
      <c r="AA99" s="531">
        <f t="shared" si="58"/>
        <v>0</v>
      </c>
      <c r="AB99" s="531">
        <f t="shared" si="58"/>
        <v>0</v>
      </c>
      <c r="AC99" s="531">
        <f t="shared" si="58"/>
        <v>0</v>
      </c>
      <c r="AD99" s="531">
        <f t="shared" si="58"/>
        <v>0</v>
      </c>
      <c r="AE99" s="531">
        <f t="shared" si="58"/>
        <v>0</v>
      </c>
      <c r="AF99" s="531">
        <f t="shared" si="58"/>
        <v>0</v>
      </c>
      <c r="AG99" s="531">
        <f t="shared" si="58"/>
        <v>30</v>
      </c>
      <c r="AH99" s="531">
        <f t="shared" si="58"/>
        <v>144</v>
      </c>
      <c r="AI99" s="531">
        <f t="shared" si="58"/>
        <v>0</v>
      </c>
      <c r="AJ99" s="531">
        <f t="shared" si="58"/>
        <v>18</v>
      </c>
      <c r="AK99" s="531">
        <f t="shared" si="58"/>
        <v>56</v>
      </c>
      <c r="AL99" s="531">
        <f t="shared" si="58"/>
        <v>96</v>
      </c>
      <c r="AM99" s="531">
        <f t="shared" si="58"/>
        <v>0</v>
      </c>
      <c r="AN99" s="531">
        <f t="shared" si="58"/>
        <v>18</v>
      </c>
      <c r="AO99" s="531">
        <f t="shared" si="58"/>
        <v>16</v>
      </c>
      <c r="AP99" s="531">
        <f t="shared" si="58"/>
        <v>30</v>
      </c>
      <c r="AQ99" s="531">
        <f t="shared" si="58"/>
        <v>0</v>
      </c>
      <c r="AR99" s="531">
        <f t="shared" si="58"/>
        <v>18</v>
      </c>
      <c r="AS99" s="531">
        <f t="shared" si="58"/>
        <v>0</v>
      </c>
      <c r="AT99" s="531">
        <f t="shared" si="58"/>
        <v>0</v>
      </c>
      <c r="AU99" s="531">
        <f t="shared" si="58"/>
        <v>0</v>
      </c>
      <c r="AV99" s="531">
        <f t="shared" si="58"/>
        <v>0</v>
      </c>
      <c r="AW99" s="531">
        <f t="shared" si="58"/>
        <v>0</v>
      </c>
      <c r="AX99" s="531">
        <f t="shared" si="58"/>
        <v>0</v>
      </c>
      <c r="AY99" s="531">
        <f t="shared" si="58"/>
        <v>0</v>
      </c>
      <c r="AZ99" s="531">
        <f>SUM(AZ100:AZ105)</f>
        <v>0</v>
      </c>
      <c r="BA99" s="521"/>
      <c r="BB99" s="521"/>
      <c r="BC99" s="522"/>
      <c r="BD99" s="522"/>
      <c r="BE99" s="522"/>
      <c r="BF99" s="522"/>
      <c r="BG99" s="522"/>
      <c r="BH99" s="522"/>
      <c r="BI99" s="522"/>
      <c r="BJ99" s="522"/>
      <c r="BK99" s="522"/>
      <c r="BL99" s="522"/>
      <c r="BM99" s="522"/>
      <c r="BN99" s="522"/>
      <c r="BO99" s="522"/>
      <c r="BP99" s="522"/>
      <c r="BQ99" s="522"/>
      <c r="BR99" s="522"/>
    </row>
    <row r="100" spans="1:70" s="68" customFormat="1" ht="32.25" customHeight="1" thickBot="1" x14ac:dyDescent="0.3">
      <c r="A100" s="460" t="s">
        <v>97</v>
      </c>
      <c r="B100" s="846" t="s">
        <v>125</v>
      </c>
      <c r="C100" s="848"/>
      <c r="D100" s="848"/>
      <c r="E100" s="237"/>
      <c r="F100" s="345"/>
      <c r="G100" s="233"/>
      <c r="H100" s="615" t="s">
        <v>52</v>
      </c>
      <c r="I100" s="142"/>
      <c r="J100" s="143"/>
      <c r="K100" s="146"/>
      <c r="L100" s="143"/>
      <c r="M100" s="383">
        <f t="shared" si="11"/>
        <v>134</v>
      </c>
      <c r="N100" s="337">
        <f t="shared" si="12"/>
        <v>0</v>
      </c>
      <c r="O100" s="331">
        <f>SUM(Q100:T100)</f>
        <v>134</v>
      </c>
      <c r="P100" s="337">
        <f t="shared" si="14"/>
        <v>96</v>
      </c>
      <c r="Q100" s="338" cm="1">
        <f t="array" ref="Q100">SUM(AC100:AD100+AG100:AH100+AK100:AL100+AO100:AP100+AS100:AT100+AW100:AX100)</f>
        <v>116</v>
      </c>
      <c r="R100" s="340"/>
      <c r="S100" s="341"/>
      <c r="T100" s="342">
        <v>18</v>
      </c>
      <c r="U100" s="324"/>
      <c r="V100" s="244"/>
      <c r="W100" s="244"/>
      <c r="X100" s="244"/>
      <c r="Y100" s="104"/>
      <c r="Z100" s="104"/>
      <c r="AA100" s="213"/>
      <c r="AB100" s="213"/>
      <c r="AC100" s="49"/>
      <c r="AD100" s="49"/>
      <c r="AE100" s="49"/>
      <c r="AF100" s="49"/>
      <c r="AG100" s="98">
        <v>20</v>
      </c>
      <c r="AH100" s="98">
        <v>96</v>
      </c>
      <c r="AI100" s="98"/>
      <c r="AJ100" s="98">
        <v>18</v>
      </c>
      <c r="AK100" s="50"/>
      <c r="AL100" s="50"/>
      <c r="AM100" s="50"/>
      <c r="AN100" s="50"/>
      <c r="AO100" s="213"/>
      <c r="AP100" s="100"/>
      <c r="AQ100" s="23"/>
      <c r="AR100" s="23"/>
      <c r="AS100" s="220"/>
      <c r="AT100" s="69"/>
      <c r="AU100" s="69"/>
      <c r="AV100" s="69"/>
      <c r="AW100" s="70"/>
      <c r="AX100" s="70"/>
      <c r="AY100" s="215"/>
      <c r="AZ100" s="222"/>
      <c r="BA100" s="296">
        <f t="shared" si="44"/>
        <v>134</v>
      </c>
      <c r="BB100" s="296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</row>
    <row r="101" spans="1:70" s="68" customFormat="1" ht="32.25" customHeight="1" thickBot="1" x14ac:dyDescent="0.3">
      <c r="A101" s="460" t="s">
        <v>128</v>
      </c>
      <c r="B101" s="846" t="s">
        <v>127</v>
      </c>
      <c r="C101" s="848"/>
      <c r="D101" s="848"/>
      <c r="E101" s="237"/>
      <c r="F101" s="345"/>
      <c r="G101" s="233"/>
      <c r="H101" s="616"/>
      <c r="I101" s="142"/>
      <c r="J101" s="143"/>
      <c r="K101" s="146"/>
      <c r="L101" s="143"/>
      <c r="M101" s="383">
        <f t="shared" si="11"/>
        <v>58</v>
      </c>
      <c r="N101" s="337">
        <f t="shared" si="12"/>
        <v>0</v>
      </c>
      <c r="O101" s="331">
        <f t="shared" ref="O101:O110" si="59">SUM(Q101:T101)</f>
        <v>58</v>
      </c>
      <c r="P101" s="337">
        <f t="shared" si="14"/>
        <v>48</v>
      </c>
      <c r="Q101" s="338" cm="1">
        <f t="array" ref="Q101">SUM(AC101:AD101+AG101:AH101+AK101:AL101+AO101:AP101+AS101:AT101+AW101:AX101)</f>
        <v>58</v>
      </c>
      <c r="R101" s="340"/>
      <c r="S101" s="341"/>
      <c r="T101" s="342"/>
      <c r="U101" s="324"/>
      <c r="V101" s="244"/>
      <c r="W101" s="244"/>
      <c r="X101" s="244"/>
      <c r="Y101" s="213"/>
      <c r="Z101" s="213"/>
      <c r="AA101" s="213"/>
      <c r="AB101" s="213"/>
      <c r="AC101" s="49"/>
      <c r="AD101" s="49"/>
      <c r="AE101" s="49"/>
      <c r="AF101" s="49"/>
      <c r="AG101" s="98">
        <v>10</v>
      </c>
      <c r="AH101" s="98">
        <v>48</v>
      </c>
      <c r="AI101" s="213"/>
      <c r="AJ101" s="213"/>
      <c r="AK101" s="50"/>
      <c r="AL101" s="50"/>
      <c r="AM101" s="50"/>
      <c r="AN101" s="50"/>
      <c r="AO101" s="213"/>
      <c r="AP101" s="100"/>
      <c r="AQ101" s="23"/>
      <c r="AR101" s="23"/>
      <c r="AS101" s="220"/>
      <c r="AT101" s="69"/>
      <c r="AU101" s="69"/>
      <c r="AV101" s="69"/>
      <c r="AW101" s="70"/>
      <c r="AX101" s="70"/>
      <c r="AY101" s="215"/>
      <c r="AZ101" s="222"/>
      <c r="BA101" s="296">
        <f t="shared" si="44"/>
        <v>58</v>
      </c>
      <c r="BB101" s="296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</row>
    <row r="102" spans="1:70" s="68" customFormat="1" ht="32.25" customHeight="1" thickBot="1" x14ac:dyDescent="0.3">
      <c r="A102" s="460" t="s">
        <v>129</v>
      </c>
      <c r="B102" s="846" t="s">
        <v>124</v>
      </c>
      <c r="C102" s="848"/>
      <c r="D102" s="848"/>
      <c r="E102" s="237"/>
      <c r="F102" s="345"/>
      <c r="G102" s="233"/>
      <c r="H102" s="143"/>
      <c r="I102" s="142" t="s">
        <v>52</v>
      </c>
      <c r="J102" s="143"/>
      <c r="K102" s="146"/>
      <c r="L102" s="143"/>
      <c r="M102" s="383">
        <f t="shared" si="11"/>
        <v>134</v>
      </c>
      <c r="N102" s="337">
        <f t="shared" si="12"/>
        <v>0</v>
      </c>
      <c r="O102" s="331">
        <f t="shared" si="59"/>
        <v>134</v>
      </c>
      <c r="P102" s="337">
        <f t="shared" si="14"/>
        <v>60</v>
      </c>
      <c r="Q102" s="338" cm="1">
        <f t="array" ref="Q102">SUM(AC102:AD102+AG102:AH102+AK102:AL102+AO102:AP102+AS102:AT102+AW102:AX102)</f>
        <v>116</v>
      </c>
      <c r="R102" s="340"/>
      <c r="S102" s="341"/>
      <c r="T102" s="342">
        <v>18</v>
      </c>
      <c r="U102" s="324"/>
      <c r="V102" s="244"/>
      <c r="W102" s="244"/>
      <c r="X102" s="244"/>
      <c r="Y102" s="213"/>
      <c r="Z102" s="213"/>
      <c r="AA102" s="213"/>
      <c r="AB102" s="213"/>
      <c r="AC102" s="49"/>
      <c r="AD102" s="49"/>
      <c r="AE102" s="49"/>
      <c r="AF102" s="49"/>
      <c r="AG102" s="98"/>
      <c r="AH102" s="98"/>
      <c r="AI102" s="213"/>
      <c r="AJ102" s="213"/>
      <c r="AK102" s="111">
        <v>56</v>
      </c>
      <c r="AL102" s="111">
        <v>60</v>
      </c>
      <c r="AM102" s="50"/>
      <c r="AN102" s="111">
        <v>18</v>
      </c>
      <c r="AO102" s="104"/>
      <c r="AP102" s="112"/>
      <c r="AQ102" s="108"/>
      <c r="AR102" s="108"/>
      <c r="AS102" s="220"/>
      <c r="AT102" s="69"/>
      <c r="AU102" s="69"/>
      <c r="AV102" s="69"/>
      <c r="AW102" s="70"/>
      <c r="AX102" s="70"/>
      <c r="AY102" s="215"/>
      <c r="AZ102" s="222"/>
      <c r="BA102" s="296">
        <f t="shared" si="44"/>
        <v>134</v>
      </c>
      <c r="BB102" s="296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</row>
    <row r="103" spans="1:70" s="68" customFormat="1" ht="32.25" customHeight="1" thickBot="1" x14ac:dyDescent="0.3">
      <c r="A103" s="460" t="s">
        <v>130</v>
      </c>
      <c r="B103" s="846" t="s">
        <v>126</v>
      </c>
      <c r="C103" s="848"/>
      <c r="D103" s="848"/>
      <c r="E103" s="237"/>
      <c r="F103" s="345"/>
      <c r="G103" s="233"/>
      <c r="H103" s="143"/>
      <c r="I103" s="142"/>
      <c r="J103" s="143" t="s">
        <v>37</v>
      </c>
      <c r="K103" s="146"/>
      <c r="L103" s="143"/>
      <c r="M103" s="383">
        <f t="shared" si="11"/>
        <v>46</v>
      </c>
      <c r="N103" s="337">
        <f t="shared" si="12"/>
        <v>0</v>
      </c>
      <c r="O103" s="331">
        <f t="shared" si="59"/>
        <v>46</v>
      </c>
      <c r="P103" s="337">
        <f t="shared" si="14"/>
        <v>30</v>
      </c>
      <c r="Q103" s="338" cm="1">
        <f t="array" ref="Q103">SUM(AC103:AD103+AG103:AH103+AK103:AL103+AO103:AP103+AS103:AT103+AW103:AX103)</f>
        <v>46</v>
      </c>
      <c r="R103" s="310"/>
      <c r="S103" s="27"/>
      <c r="T103" s="330"/>
      <c r="U103" s="324"/>
      <c r="V103" s="244"/>
      <c r="W103" s="244"/>
      <c r="X103" s="244"/>
      <c r="Y103" s="213"/>
      <c r="Z103" s="213"/>
      <c r="AA103" s="213"/>
      <c r="AB103" s="213"/>
      <c r="AC103" s="49"/>
      <c r="AD103" s="49"/>
      <c r="AE103" s="49"/>
      <c r="AF103" s="49"/>
      <c r="AG103" s="213"/>
      <c r="AH103" s="213"/>
      <c r="AI103" s="213"/>
      <c r="AJ103" s="213"/>
      <c r="AK103" s="106"/>
      <c r="AL103" s="106"/>
      <c r="AM103" s="106"/>
      <c r="AN103" s="106"/>
      <c r="AO103" s="40">
        <v>16</v>
      </c>
      <c r="AP103" s="40">
        <v>30</v>
      </c>
      <c r="AQ103" s="40"/>
      <c r="AR103" s="40"/>
      <c r="AS103" s="220"/>
      <c r="AT103" s="69"/>
      <c r="AU103" s="69"/>
      <c r="AV103" s="69"/>
      <c r="AW103" s="70"/>
      <c r="AX103" s="70"/>
      <c r="AY103" s="215"/>
      <c r="AZ103" s="222"/>
      <c r="BA103" s="296">
        <f t="shared" si="44"/>
        <v>46</v>
      </c>
      <c r="BB103" s="296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</row>
    <row r="104" spans="1:70" s="68" customFormat="1" ht="23.25" customHeight="1" thickBot="1" x14ac:dyDescent="0.3">
      <c r="A104" s="546" t="s">
        <v>229</v>
      </c>
      <c r="B104" s="846" t="s">
        <v>69</v>
      </c>
      <c r="C104" s="847"/>
      <c r="D104" s="848"/>
      <c r="E104" s="237"/>
      <c r="F104" s="345"/>
      <c r="G104" s="233"/>
      <c r="H104" s="140"/>
      <c r="I104" s="142" t="s">
        <v>37</v>
      </c>
      <c r="J104" s="140"/>
      <c r="K104" s="146"/>
      <c r="L104" s="140"/>
      <c r="M104" s="383">
        <f t="shared" si="11"/>
        <v>36</v>
      </c>
      <c r="N104" s="337">
        <f t="shared" si="12"/>
        <v>0</v>
      </c>
      <c r="O104" s="331">
        <f t="shared" si="59"/>
        <v>36</v>
      </c>
      <c r="P104" s="337">
        <f t="shared" si="14"/>
        <v>36</v>
      </c>
      <c r="Q104" s="338"/>
      <c r="R104" s="110">
        <v>36</v>
      </c>
      <c r="S104" s="285"/>
      <c r="T104" s="330"/>
      <c r="U104" s="324"/>
      <c r="V104" s="244"/>
      <c r="W104" s="244"/>
      <c r="X104" s="244"/>
      <c r="Y104" s="213"/>
      <c r="Z104" s="213"/>
      <c r="AA104" s="213"/>
      <c r="AB104" s="213"/>
      <c r="AC104" s="49"/>
      <c r="AD104" s="49"/>
      <c r="AE104" s="49"/>
      <c r="AF104" s="49"/>
      <c r="AG104" s="213"/>
      <c r="AH104" s="213"/>
      <c r="AI104" s="213"/>
      <c r="AJ104" s="213"/>
      <c r="AK104" s="50"/>
      <c r="AL104" s="111">
        <v>36</v>
      </c>
      <c r="AM104" s="50"/>
      <c r="AN104" s="50"/>
      <c r="AO104" s="40"/>
      <c r="AP104" s="40"/>
      <c r="AQ104" s="40"/>
      <c r="AR104" s="40"/>
      <c r="AS104" s="220"/>
      <c r="AT104" s="69"/>
      <c r="AU104" s="69"/>
      <c r="AV104" s="69"/>
      <c r="AW104" s="70"/>
      <c r="AX104" s="70"/>
      <c r="AY104" s="215"/>
      <c r="AZ104" s="222"/>
      <c r="BA104" s="296">
        <f t="shared" si="44"/>
        <v>36</v>
      </c>
      <c r="BB104" s="296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</row>
    <row r="105" spans="1:70" s="68" customFormat="1" ht="23.25" customHeight="1" x14ac:dyDescent="0.25">
      <c r="A105" s="548" t="s">
        <v>204</v>
      </c>
      <c r="B105" s="1045" t="s">
        <v>70</v>
      </c>
      <c r="C105" s="1046"/>
      <c r="D105" s="1046"/>
      <c r="E105" s="237"/>
      <c r="F105" s="345"/>
      <c r="G105" s="233"/>
      <c r="H105" s="140"/>
      <c r="I105" s="142"/>
      <c r="J105" s="140" t="s">
        <v>52</v>
      </c>
      <c r="K105" s="146"/>
      <c r="L105" s="144"/>
      <c r="M105" s="383">
        <f t="shared" si="11"/>
        <v>18</v>
      </c>
      <c r="N105" s="337">
        <f t="shared" si="12"/>
        <v>0</v>
      </c>
      <c r="O105" s="331">
        <f t="shared" si="59"/>
        <v>18</v>
      </c>
      <c r="P105" s="337">
        <f t="shared" si="14"/>
        <v>0</v>
      </c>
      <c r="Q105" s="338" cm="1">
        <f t="array" ref="Q105">SUM(AC105:AD105+AG105:AH105+AK105:AL105+AO105:AP105+AS105:AT105+AW105:AX105)</f>
        <v>0</v>
      </c>
      <c r="R105" s="110"/>
      <c r="S105" s="316"/>
      <c r="T105" s="342">
        <v>18</v>
      </c>
      <c r="U105" s="324"/>
      <c r="V105" s="244"/>
      <c r="W105" s="244"/>
      <c r="X105" s="244"/>
      <c r="Y105" s="213"/>
      <c r="Z105" s="213"/>
      <c r="AA105" s="213"/>
      <c r="AB105" s="213"/>
      <c r="AC105" s="49"/>
      <c r="AD105" s="49"/>
      <c r="AE105" s="49"/>
      <c r="AF105" s="49"/>
      <c r="AG105" s="213"/>
      <c r="AH105" s="213"/>
      <c r="AI105" s="213"/>
      <c r="AJ105" s="213"/>
      <c r="AK105" s="50"/>
      <c r="AL105" s="50"/>
      <c r="AM105" s="50"/>
      <c r="AN105" s="50"/>
      <c r="AO105" s="40"/>
      <c r="AP105" s="40"/>
      <c r="AQ105" s="40"/>
      <c r="AR105" s="40">
        <v>18</v>
      </c>
      <c r="AS105" s="220"/>
      <c r="AT105" s="69"/>
      <c r="AU105" s="69"/>
      <c r="AV105" s="69"/>
      <c r="AW105" s="70"/>
      <c r="AX105" s="70"/>
      <c r="AY105" s="215"/>
      <c r="AZ105" s="222"/>
      <c r="BA105" s="296">
        <f t="shared" si="44"/>
        <v>18</v>
      </c>
      <c r="BB105" s="296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</row>
    <row r="106" spans="1:70" s="523" customFormat="1" ht="32.25" customHeight="1" x14ac:dyDescent="0.25">
      <c r="A106" s="549" t="s">
        <v>214</v>
      </c>
      <c r="B106" s="605" t="s">
        <v>217</v>
      </c>
      <c r="C106" s="606"/>
      <c r="D106" s="607"/>
      <c r="E106" s="524"/>
      <c r="F106" s="524"/>
      <c r="G106" s="405"/>
      <c r="H106" s="406"/>
      <c r="I106" s="406"/>
      <c r="J106" s="406"/>
      <c r="K106" s="407"/>
      <c r="L106" s="525"/>
      <c r="M106" s="518">
        <f>SUM(U106:AZ106)</f>
        <v>138</v>
      </c>
      <c r="N106" s="519">
        <f>SUM(AE106+AI106+AM106+AQ106+AU106+AY106)</f>
        <v>0</v>
      </c>
      <c r="O106" s="520">
        <f>SUM(O107:O109)</f>
        <v>138</v>
      </c>
      <c r="P106" s="519">
        <f t="shared" si="14"/>
        <v>102</v>
      </c>
      <c r="Q106" s="519" cm="1">
        <f t="array" ref="Q106">SUM(AC106:AD106+AG106:AH106+AK106:AL106+AO106:AP106+AS106:AT106+AW106:AX106)</f>
        <v>120</v>
      </c>
      <c r="R106" s="526">
        <v>72</v>
      </c>
      <c r="S106" s="527"/>
      <c r="T106" s="528">
        <f>SUM(T107:T109)</f>
        <v>18</v>
      </c>
      <c r="U106" s="529"/>
      <c r="V106" s="530"/>
      <c r="W106" s="530"/>
      <c r="X106" s="530"/>
      <c r="Y106" s="530"/>
      <c r="Z106" s="530"/>
      <c r="AA106" s="531"/>
      <c r="AB106" s="531"/>
      <c r="AC106" s="530"/>
      <c r="AD106" s="530"/>
      <c r="AE106" s="530"/>
      <c r="AF106" s="530"/>
      <c r="AG106" s="530"/>
      <c r="AH106" s="530"/>
      <c r="AI106" s="531"/>
      <c r="AJ106" s="531"/>
      <c r="AK106" s="530"/>
      <c r="AL106" s="530"/>
      <c r="AM106" s="530"/>
      <c r="AN106" s="530"/>
      <c r="AO106" s="532"/>
      <c r="AP106" s="532"/>
      <c r="AQ106" s="532"/>
      <c r="AR106" s="532"/>
      <c r="AS106" s="533">
        <f>SUM(AS107:AS109)</f>
        <v>18</v>
      </c>
      <c r="AT106" s="533">
        <f t="shared" ref="AT106:AV106" si="60">SUM(AT107:AT109)</f>
        <v>102</v>
      </c>
      <c r="AU106" s="533">
        <f t="shared" si="60"/>
        <v>0</v>
      </c>
      <c r="AV106" s="533">
        <f t="shared" si="60"/>
        <v>18</v>
      </c>
      <c r="AW106" s="533">
        <f t="shared" ref="AW106" si="61">SUM(AW107:AW109)</f>
        <v>0</v>
      </c>
      <c r="AX106" s="533">
        <f t="shared" ref="AX106" si="62">SUM(AX107:AX109)</f>
        <v>0</v>
      </c>
      <c r="AY106" s="533">
        <f t="shared" ref="AY106" si="63">SUM(AY107:AY109)</f>
        <v>0</v>
      </c>
      <c r="AZ106" s="533">
        <f t="shared" ref="AZ106" si="64">SUM(AZ107:AZ109)</f>
        <v>0</v>
      </c>
      <c r="BA106" s="521"/>
      <c r="BB106" s="521"/>
      <c r="BC106" s="522"/>
      <c r="BD106" s="522"/>
      <c r="BE106" s="522"/>
      <c r="BF106" s="522"/>
      <c r="BG106" s="522"/>
      <c r="BH106" s="522"/>
      <c r="BI106" s="522"/>
      <c r="BJ106" s="522"/>
      <c r="BK106" s="522"/>
      <c r="BL106" s="522"/>
      <c r="BM106" s="522"/>
      <c r="BN106" s="522"/>
      <c r="BO106" s="522"/>
      <c r="BP106" s="522"/>
      <c r="BQ106" s="522"/>
      <c r="BR106" s="522"/>
    </row>
    <row r="107" spans="1:70" s="68" customFormat="1" ht="66" customHeight="1" x14ac:dyDescent="0.25">
      <c r="A107" s="550" t="s">
        <v>216</v>
      </c>
      <c r="B107" s="608" t="s">
        <v>215</v>
      </c>
      <c r="C107" s="609"/>
      <c r="D107" s="610"/>
      <c r="E107" s="237"/>
      <c r="F107" s="345"/>
      <c r="G107" s="428"/>
      <c r="H107" s="140"/>
      <c r="I107" s="142"/>
      <c r="J107" s="140"/>
      <c r="K107" s="146"/>
      <c r="L107" s="144"/>
      <c r="M107" s="383">
        <f t="shared" si="11"/>
        <v>48</v>
      </c>
      <c r="N107" s="337">
        <f>SUM(AE107+AI107+AM107+AQ107+AU107+AY107)</f>
        <v>0</v>
      </c>
      <c r="O107" s="331">
        <f t="shared" si="59"/>
        <v>48</v>
      </c>
      <c r="P107" s="337">
        <f t="shared" si="14"/>
        <v>30</v>
      </c>
      <c r="Q107" s="338" cm="1">
        <f t="array" ref="Q107">SUM(AC107:AD107+AG107:AH107+AK107:AL107+AO107:AP107+AS107:AT107+AW107:AX107)</f>
        <v>48</v>
      </c>
      <c r="R107" s="110"/>
      <c r="S107" s="316"/>
      <c r="T107" s="330"/>
      <c r="U107" s="326"/>
      <c r="V107" s="249"/>
      <c r="W107" s="249"/>
      <c r="X107" s="249"/>
      <c r="Y107" s="291"/>
      <c r="Z107" s="291"/>
      <c r="AA107" s="430"/>
      <c r="AB107" s="430"/>
      <c r="AC107" s="66"/>
      <c r="AD107" s="66"/>
      <c r="AE107" s="66"/>
      <c r="AF107" s="66"/>
      <c r="AG107" s="291"/>
      <c r="AH107" s="291"/>
      <c r="AI107" s="430"/>
      <c r="AJ107" s="430"/>
      <c r="AK107" s="292"/>
      <c r="AL107" s="292"/>
      <c r="AM107" s="292"/>
      <c r="AN107" s="292"/>
      <c r="AO107" s="40"/>
      <c r="AP107" s="40"/>
      <c r="AQ107" s="40"/>
      <c r="AR107" s="40"/>
      <c r="AS107" s="223">
        <v>18</v>
      </c>
      <c r="AT107" s="114">
        <v>30</v>
      </c>
      <c r="AU107" s="114"/>
      <c r="AV107" s="114"/>
      <c r="AW107" s="121"/>
      <c r="AX107" s="121"/>
      <c r="AY107" s="35"/>
      <c r="AZ107" s="224"/>
      <c r="BA107" s="296"/>
      <c r="BB107" s="296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</row>
    <row r="108" spans="1:70" s="68" customFormat="1" ht="23.25" customHeight="1" x14ac:dyDescent="0.25">
      <c r="A108" s="550" t="s">
        <v>218</v>
      </c>
      <c r="B108" s="608" t="s">
        <v>69</v>
      </c>
      <c r="C108" s="609"/>
      <c r="D108" s="610"/>
      <c r="E108" s="237"/>
      <c r="F108" s="345"/>
      <c r="G108" s="428"/>
      <c r="H108" s="140"/>
      <c r="I108" s="142"/>
      <c r="J108" s="140"/>
      <c r="K108" s="146" t="s">
        <v>37</v>
      </c>
      <c r="L108" s="144"/>
      <c r="M108" s="383">
        <f t="shared" si="11"/>
        <v>72</v>
      </c>
      <c r="N108" s="337">
        <f t="shared" si="12"/>
        <v>0</v>
      </c>
      <c r="O108" s="331">
        <f>SUM(Q108:T108)</f>
        <v>72</v>
      </c>
      <c r="P108" s="337">
        <f t="shared" si="14"/>
        <v>72</v>
      </c>
      <c r="Q108" s="338"/>
      <c r="R108" s="110">
        <v>72</v>
      </c>
      <c r="S108" s="316"/>
      <c r="T108" s="330"/>
      <c r="U108" s="326"/>
      <c r="V108" s="249"/>
      <c r="W108" s="249"/>
      <c r="X108" s="249"/>
      <c r="Y108" s="291"/>
      <c r="Z108" s="291"/>
      <c r="AA108" s="430"/>
      <c r="AB108" s="430"/>
      <c r="AC108" s="66"/>
      <c r="AD108" s="66"/>
      <c r="AE108" s="66"/>
      <c r="AF108" s="66"/>
      <c r="AG108" s="291"/>
      <c r="AH108" s="291"/>
      <c r="AI108" s="430"/>
      <c r="AJ108" s="430"/>
      <c r="AK108" s="292"/>
      <c r="AL108" s="292"/>
      <c r="AM108" s="292"/>
      <c r="AN108" s="292"/>
      <c r="AO108" s="40"/>
      <c r="AP108" s="40"/>
      <c r="AQ108" s="40"/>
      <c r="AR108" s="40"/>
      <c r="AS108" s="223"/>
      <c r="AT108" s="114">
        <v>72</v>
      </c>
      <c r="AU108" s="114"/>
      <c r="AV108" s="114"/>
      <c r="AW108" s="121"/>
      <c r="AX108" s="121"/>
      <c r="AY108" s="35"/>
      <c r="AZ108" s="224"/>
      <c r="BA108" s="296"/>
      <c r="BB108" s="296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</row>
    <row r="109" spans="1:70" s="68" customFormat="1" ht="23.25" customHeight="1" x14ac:dyDescent="0.25">
      <c r="A109" s="550" t="s">
        <v>219</v>
      </c>
      <c r="B109" s="611" t="s">
        <v>70</v>
      </c>
      <c r="C109" s="611"/>
      <c r="D109" s="611"/>
      <c r="E109" s="237"/>
      <c r="F109" s="345"/>
      <c r="G109" s="428"/>
      <c r="H109" s="140"/>
      <c r="I109" s="142"/>
      <c r="J109" s="140"/>
      <c r="K109" s="146" t="s">
        <v>52</v>
      </c>
      <c r="L109" s="144"/>
      <c r="M109" s="383">
        <f t="shared" si="11"/>
        <v>18</v>
      </c>
      <c r="N109" s="337">
        <f t="shared" si="12"/>
        <v>0</v>
      </c>
      <c r="O109" s="331">
        <f t="shared" si="59"/>
        <v>18</v>
      </c>
      <c r="P109" s="337">
        <f t="shared" si="14"/>
        <v>0</v>
      </c>
      <c r="Q109" s="338" cm="1">
        <f t="array" ref="Q109">SUM(AC109:AD109+AG109:AH109+AK109:AL109+AO109:AP109+AS109:AT109+AW109:AX109)</f>
        <v>0</v>
      </c>
      <c r="R109" s="110"/>
      <c r="S109" s="316"/>
      <c r="T109" s="330">
        <v>18</v>
      </c>
      <c r="U109" s="326"/>
      <c r="V109" s="249"/>
      <c r="W109" s="249"/>
      <c r="X109" s="249"/>
      <c r="Y109" s="291"/>
      <c r="Z109" s="291"/>
      <c r="AA109" s="430"/>
      <c r="AB109" s="430"/>
      <c r="AC109" s="66"/>
      <c r="AD109" s="66"/>
      <c r="AE109" s="66"/>
      <c r="AF109" s="66"/>
      <c r="AG109" s="291"/>
      <c r="AH109" s="291"/>
      <c r="AI109" s="430"/>
      <c r="AJ109" s="430"/>
      <c r="AK109" s="292"/>
      <c r="AL109" s="292"/>
      <c r="AM109" s="292"/>
      <c r="AN109" s="292"/>
      <c r="AO109" s="40"/>
      <c r="AP109" s="40"/>
      <c r="AQ109" s="40"/>
      <c r="AR109" s="40"/>
      <c r="AS109" s="223"/>
      <c r="AT109" s="114"/>
      <c r="AU109" s="114"/>
      <c r="AV109" s="114">
        <v>18</v>
      </c>
      <c r="AW109" s="121"/>
      <c r="AX109" s="121"/>
      <c r="AY109" s="35"/>
      <c r="AZ109" s="224"/>
      <c r="BA109" s="296"/>
      <c r="BB109" s="296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</row>
    <row r="110" spans="1:70" s="68" customFormat="1" ht="38.25" customHeight="1" thickBot="1" x14ac:dyDescent="0.3">
      <c r="A110" s="496" t="s">
        <v>221</v>
      </c>
      <c r="B110" s="1047" t="s">
        <v>222</v>
      </c>
      <c r="C110" s="1048"/>
      <c r="D110" s="1048"/>
      <c r="E110" s="237"/>
      <c r="F110" s="345"/>
      <c r="G110" s="233"/>
      <c r="H110" s="140"/>
      <c r="I110" s="142"/>
      <c r="J110" s="140"/>
      <c r="K110" s="146"/>
      <c r="L110" s="144" t="s">
        <v>37</v>
      </c>
      <c r="M110" s="383">
        <f t="shared" si="11"/>
        <v>144</v>
      </c>
      <c r="N110" s="337">
        <f t="shared" si="12"/>
        <v>0</v>
      </c>
      <c r="O110" s="331">
        <f t="shared" si="59"/>
        <v>144</v>
      </c>
      <c r="P110" s="337">
        <f t="shared" si="14"/>
        <v>144</v>
      </c>
      <c r="Q110" s="338"/>
      <c r="R110" s="110">
        <v>144</v>
      </c>
      <c r="S110" s="316"/>
      <c r="T110" s="330"/>
      <c r="U110" s="326"/>
      <c r="V110" s="249"/>
      <c r="W110" s="249"/>
      <c r="X110" s="249"/>
      <c r="Y110" s="291"/>
      <c r="Z110" s="291"/>
      <c r="AA110" s="213"/>
      <c r="AB110" s="213"/>
      <c r="AC110" s="66"/>
      <c r="AD110" s="66"/>
      <c r="AE110" s="66"/>
      <c r="AF110" s="66"/>
      <c r="AG110" s="291"/>
      <c r="AH110" s="291"/>
      <c r="AI110" s="213"/>
      <c r="AJ110" s="213"/>
      <c r="AK110" s="292"/>
      <c r="AL110" s="292"/>
      <c r="AM110" s="292"/>
      <c r="AN110" s="292"/>
      <c r="AO110" s="40"/>
      <c r="AP110" s="40"/>
      <c r="AQ110" s="40"/>
      <c r="AR110" s="40"/>
      <c r="AS110" s="223"/>
      <c r="AT110" s="114"/>
      <c r="AU110" s="114"/>
      <c r="AV110" s="114"/>
      <c r="AW110" s="121"/>
      <c r="AX110" s="121">
        <v>144</v>
      </c>
      <c r="AY110" s="35"/>
      <c r="AZ110" s="224"/>
      <c r="BA110" s="296">
        <f t="shared" si="44"/>
        <v>144</v>
      </c>
      <c r="BB110" s="296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</row>
    <row r="111" spans="1:70" s="7" customFormat="1" ht="20.25" customHeight="1" thickBot="1" x14ac:dyDescent="0.3">
      <c r="A111" s="71" t="s">
        <v>86</v>
      </c>
      <c r="B111" s="891" t="s">
        <v>87</v>
      </c>
      <c r="C111" s="892"/>
      <c r="D111" s="893"/>
      <c r="E111" s="237"/>
      <c r="F111" s="345"/>
      <c r="G111" s="236"/>
      <c r="H111" s="43"/>
      <c r="I111" s="122"/>
      <c r="J111" s="44"/>
      <c r="K111" s="124"/>
      <c r="L111" s="43"/>
      <c r="M111" s="478">
        <f t="shared" ref="M111" si="65">SUM(U111:AZ111)</f>
        <v>108</v>
      </c>
      <c r="N111" s="479">
        <f>SUM(AE111+AI111+AM111+AQ111+AU111+AY111)</f>
        <v>0</v>
      </c>
      <c r="O111" s="333">
        <f>SUM(Q111:T111)</f>
        <v>108</v>
      </c>
      <c r="P111" s="479">
        <f t="shared" ref="P111" si="66">SUM(AD111+AH111+AL111+AP111+AT111+AX111)</f>
        <v>0</v>
      </c>
      <c r="Q111" s="480"/>
      <c r="R111" s="304">
        <v>108</v>
      </c>
      <c r="S111" s="321"/>
      <c r="T111" s="350"/>
      <c r="U111" s="328"/>
      <c r="V111" s="251"/>
      <c r="W111" s="251"/>
      <c r="X111" s="251"/>
      <c r="Y111" s="30"/>
      <c r="Z111" s="30"/>
      <c r="AA111" s="30"/>
      <c r="AB111" s="30"/>
      <c r="AC111" s="72"/>
      <c r="AD111" s="72"/>
      <c r="AE111" s="72"/>
      <c r="AF111" s="72"/>
      <c r="AG111" s="30"/>
      <c r="AH111" s="30"/>
      <c r="AI111" s="30"/>
      <c r="AJ111" s="30"/>
      <c r="AK111" s="295"/>
      <c r="AL111" s="295"/>
      <c r="AM111" s="295"/>
      <c r="AN111" s="295"/>
      <c r="AO111" s="32"/>
      <c r="AP111" s="33"/>
      <c r="AQ111" s="32"/>
      <c r="AR111" s="32"/>
      <c r="AS111" s="223"/>
      <c r="AT111" s="34"/>
      <c r="AU111" s="34"/>
      <c r="AV111" s="34"/>
      <c r="AW111" s="35">
        <v>108</v>
      </c>
      <c r="AX111" s="35"/>
      <c r="AY111" s="35"/>
      <c r="AZ111" s="224"/>
      <c r="BA111" s="296">
        <f t="shared" si="44"/>
        <v>108</v>
      </c>
      <c r="BB111" s="296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1:70" s="7" customFormat="1" ht="34.9" customHeight="1" thickBot="1" x14ac:dyDescent="0.3">
      <c r="A112" s="906" t="s">
        <v>88</v>
      </c>
      <c r="B112" s="907"/>
      <c r="C112" s="907"/>
      <c r="D112" s="907"/>
      <c r="E112" s="908"/>
      <c r="F112" s="908"/>
      <c r="G112" s="907"/>
      <c r="H112" s="907"/>
      <c r="I112" s="907"/>
      <c r="J112" s="909"/>
      <c r="K112" s="909"/>
      <c r="L112" s="909"/>
      <c r="M112" s="336">
        <f>SUM(M111+M110+M106+M99+M94+M89+M78+M71+M59+M50+M41+M34+M18)</f>
        <v>5328</v>
      </c>
      <c r="N112" s="336">
        <f t="shared" ref="N112:T112" si="67">SUM(N111+N110+N106+N99+N94+N89+N78+N71+N59+N50+N41+N34+N18)</f>
        <v>67</v>
      </c>
      <c r="O112" s="336">
        <f t="shared" si="67"/>
        <v>5261</v>
      </c>
      <c r="P112" s="336">
        <f t="shared" si="67"/>
        <v>3917</v>
      </c>
      <c r="Q112" s="336">
        <f t="shared" si="67"/>
        <v>4685</v>
      </c>
      <c r="R112" s="336">
        <f t="shared" si="67"/>
        <v>1212</v>
      </c>
      <c r="S112" s="336">
        <f t="shared" si="67"/>
        <v>60</v>
      </c>
      <c r="T112" s="336">
        <f t="shared" si="67"/>
        <v>324</v>
      </c>
      <c r="U112" s="564">
        <f t="shared" ref="U112:AR112" si="68">SUM(U111+U110+U99+U94+U89+U78+U71+U59+U50+U41+U34+U18)</f>
        <v>154</v>
      </c>
      <c r="V112" s="564">
        <f t="shared" si="68"/>
        <v>458</v>
      </c>
      <c r="W112" s="564">
        <f t="shared" si="68"/>
        <v>0</v>
      </c>
      <c r="X112" s="564">
        <f t="shared" si="68"/>
        <v>0</v>
      </c>
      <c r="Y112" s="564">
        <f t="shared" si="68"/>
        <v>152</v>
      </c>
      <c r="Z112" s="564">
        <f t="shared" si="68"/>
        <v>610</v>
      </c>
      <c r="AA112" s="564">
        <f t="shared" si="68"/>
        <v>30</v>
      </c>
      <c r="AB112" s="564">
        <f t="shared" si="68"/>
        <v>72</v>
      </c>
      <c r="AC112" s="564">
        <f t="shared" si="68"/>
        <v>90</v>
      </c>
      <c r="AD112" s="564">
        <f t="shared" si="68"/>
        <v>486</v>
      </c>
      <c r="AE112" s="564">
        <f t="shared" si="68"/>
        <v>0</v>
      </c>
      <c r="AF112" s="564">
        <f t="shared" si="68"/>
        <v>36</v>
      </c>
      <c r="AG112" s="564">
        <f t="shared" si="68"/>
        <v>150</v>
      </c>
      <c r="AH112" s="564">
        <f t="shared" si="68"/>
        <v>678</v>
      </c>
      <c r="AI112" s="564">
        <f t="shared" si="68"/>
        <v>0</v>
      </c>
      <c r="AJ112" s="564">
        <f t="shared" si="68"/>
        <v>72</v>
      </c>
      <c r="AK112" s="564">
        <f t="shared" si="68"/>
        <v>128</v>
      </c>
      <c r="AL112" s="564">
        <f t="shared" si="68"/>
        <v>448</v>
      </c>
      <c r="AM112" s="564">
        <f t="shared" si="68"/>
        <v>0</v>
      </c>
      <c r="AN112" s="564">
        <f t="shared" si="68"/>
        <v>36</v>
      </c>
      <c r="AO112" s="564">
        <f t="shared" si="68"/>
        <v>136</v>
      </c>
      <c r="AP112" s="564">
        <f t="shared" si="68"/>
        <v>637</v>
      </c>
      <c r="AQ112" s="564">
        <f t="shared" si="68"/>
        <v>19</v>
      </c>
      <c r="AR112" s="564">
        <f t="shared" si="68"/>
        <v>72</v>
      </c>
      <c r="AS112" s="564">
        <f>SUM(AS111+AS110+AS106+AS99+AS94+AS89+AS78+AS71+AS59+AS50+AS41+AS34+AS18)</f>
        <v>102</v>
      </c>
      <c r="AT112" s="564">
        <f t="shared" ref="AT112:AZ112" si="69">SUM(AT111+AT110+AT106+AT99+AT94+AT89+AT78+AT71+AT59+AT50+AT41+AT34+AT18)</f>
        <v>456</v>
      </c>
      <c r="AU112" s="564">
        <f t="shared" si="69"/>
        <v>18</v>
      </c>
      <c r="AV112" s="564">
        <f t="shared" si="69"/>
        <v>36</v>
      </c>
      <c r="AW112" s="564">
        <f t="shared" si="69"/>
        <v>108</v>
      </c>
      <c r="AX112" s="564">
        <f t="shared" si="69"/>
        <v>144</v>
      </c>
      <c r="AY112" s="564">
        <f t="shared" si="69"/>
        <v>0</v>
      </c>
      <c r="AZ112" s="565">
        <f t="shared" si="69"/>
        <v>0</v>
      </c>
      <c r="BA112" s="296"/>
      <c r="BB112" s="296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1:70" s="7" customFormat="1" ht="34.9" customHeight="1" x14ac:dyDescent="0.25">
      <c r="A113" s="73"/>
      <c r="B113" s="73"/>
      <c r="C113" s="73"/>
      <c r="D113" s="73"/>
      <c r="E113" s="186"/>
      <c r="F113" s="186"/>
      <c r="G113" s="186"/>
      <c r="H113" s="186"/>
      <c r="I113" s="186"/>
      <c r="J113" s="186"/>
      <c r="K113" s="186"/>
      <c r="L113" s="74"/>
      <c r="M113" s="563"/>
      <c r="N113" s="313"/>
      <c r="O113" s="313"/>
      <c r="P113" s="313"/>
      <c r="Q113" s="914" t="s">
        <v>89</v>
      </c>
      <c r="R113" s="915"/>
      <c r="S113" s="915"/>
      <c r="T113" s="916"/>
      <c r="U113" s="984">
        <f>U112+V112+W112+X112</f>
        <v>612</v>
      </c>
      <c r="V113" s="985"/>
      <c r="W113" s="985"/>
      <c r="X113" s="986"/>
      <c r="Y113" s="984">
        <f>Y112+Z112+AA112+AB112</f>
        <v>864</v>
      </c>
      <c r="Z113" s="985"/>
      <c r="AA113" s="985"/>
      <c r="AB113" s="986"/>
      <c r="AC113" s="936">
        <f>AC112+AD112+AE112+AF112</f>
        <v>612</v>
      </c>
      <c r="AD113" s="937"/>
      <c r="AE113" s="937"/>
      <c r="AF113" s="938"/>
      <c r="AG113" s="939">
        <f>AG112+AH112+AI112+AJ112</f>
        <v>900</v>
      </c>
      <c r="AH113" s="940"/>
      <c r="AI113" s="940"/>
      <c r="AJ113" s="941"/>
      <c r="AK113" s="939">
        <f>AK112+AL112+AM112+AN112</f>
        <v>612</v>
      </c>
      <c r="AL113" s="940"/>
      <c r="AM113" s="940"/>
      <c r="AN113" s="941"/>
      <c r="AO113" s="942">
        <f>AO112+AP112+AQ112+AR112</f>
        <v>864</v>
      </c>
      <c r="AP113" s="940"/>
      <c r="AQ113" s="940"/>
      <c r="AR113" s="941"/>
      <c r="AS113" s="944">
        <f>AS112+AT112+AU112+AV112</f>
        <v>612</v>
      </c>
      <c r="AT113" s="945"/>
      <c r="AU113" s="945"/>
      <c r="AV113" s="946"/>
      <c r="AW113" s="942">
        <f>AW112+AX112+AY112+AZ112</f>
        <v>252</v>
      </c>
      <c r="AX113" s="940"/>
      <c r="AY113" s="940"/>
      <c r="AZ113" s="943"/>
      <c r="BA113" s="296"/>
      <c r="BB113" s="296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1:70" s="7" customFormat="1" ht="35.25" customHeight="1" x14ac:dyDescent="0.25">
      <c r="B114" s="75"/>
      <c r="C114" s="75"/>
      <c r="D114" s="75"/>
      <c r="E114" s="187"/>
      <c r="F114" s="187"/>
      <c r="G114" s="187"/>
      <c r="H114" s="187"/>
      <c r="I114" s="187"/>
      <c r="J114" s="187"/>
      <c r="K114" s="187"/>
      <c r="L114" s="76"/>
      <c r="M114" s="77"/>
      <c r="N114" s="78"/>
      <c r="O114" s="78"/>
      <c r="P114" s="78"/>
      <c r="Q114" s="917" t="s">
        <v>195</v>
      </c>
      <c r="R114" s="918"/>
      <c r="S114" s="918"/>
      <c r="T114" s="919"/>
      <c r="U114" s="987">
        <v>612</v>
      </c>
      <c r="V114" s="988"/>
      <c r="W114" s="988"/>
      <c r="X114" s="989"/>
      <c r="Y114" s="987">
        <v>792</v>
      </c>
      <c r="Z114" s="988"/>
      <c r="AA114" s="988"/>
      <c r="AB114" s="989"/>
      <c r="AC114" s="953">
        <v>432</v>
      </c>
      <c r="AD114" s="963"/>
      <c r="AE114" s="963"/>
      <c r="AF114" s="964"/>
      <c r="AG114" s="965">
        <v>684</v>
      </c>
      <c r="AH114" s="966"/>
      <c r="AI114" s="966"/>
      <c r="AJ114" s="967"/>
      <c r="AK114" s="968"/>
      <c r="AL114" s="961"/>
      <c r="AM114" s="961"/>
      <c r="AN114" s="969"/>
      <c r="AO114" s="960"/>
      <c r="AP114" s="961"/>
      <c r="AQ114" s="961"/>
      <c r="AR114" s="962"/>
      <c r="AS114" s="959"/>
      <c r="AT114" s="954"/>
      <c r="AU114" s="954"/>
      <c r="AV114" s="954"/>
      <c r="AW114" s="953"/>
      <c r="AX114" s="954"/>
      <c r="AY114" s="954"/>
      <c r="AZ114" s="955"/>
      <c r="BA114" s="296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1:70" s="7" customFormat="1" ht="15" customHeight="1" x14ac:dyDescent="0.25">
      <c r="A115" s="910" t="s">
        <v>137</v>
      </c>
      <c r="B115" s="911"/>
      <c r="C115" s="911"/>
      <c r="D115" s="911"/>
      <c r="E115" s="911"/>
      <c r="F115" s="911"/>
      <c r="G115" s="911"/>
      <c r="H115" s="911"/>
      <c r="I115" s="911"/>
      <c r="J115" s="912"/>
      <c r="K115" s="912"/>
      <c r="L115" s="911"/>
      <c r="M115" s="911"/>
      <c r="N115" s="911"/>
      <c r="O115" s="913"/>
      <c r="P115" s="79"/>
      <c r="Q115" s="925" t="s">
        <v>90</v>
      </c>
      <c r="R115" s="926"/>
      <c r="S115" s="926"/>
      <c r="T115" s="927"/>
      <c r="U115" s="990">
        <v>0</v>
      </c>
      <c r="V115" s="991"/>
      <c r="W115" s="991"/>
      <c r="X115" s="992"/>
      <c r="Y115" s="990" t="s">
        <v>168</v>
      </c>
      <c r="Z115" s="991"/>
      <c r="AA115" s="991"/>
      <c r="AB115" s="992"/>
      <c r="AC115" s="1020" t="s">
        <v>193</v>
      </c>
      <c r="AD115" s="1021"/>
      <c r="AE115" s="1021"/>
      <c r="AF115" s="1022"/>
      <c r="AG115" s="1019" t="s">
        <v>194</v>
      </c>
      <c r="AH115" s="956"/>
      <c r="AI115" s="956"/>
      <c r="AJ115" s="898"/>
      <c r="AK115" s="1017" t="s">
        <v>132</v>
      </c>
      <c r="AL115" s="979"/>
      <c r="AM115" s="979"/>
      <c r="AN115" s="1018"/>
      <c r="AO115" s="1023" t="s">
        <v>136</v>
      </c>
      <c r="AP115" s="956"/>
      <c r="AQ115" s="956"/>
      <c r="AR115" s="898"/>
      <c r="AS115" s="1024" t="s">
        <v>91</v>
      </c>
      <c r="AT115" s="951"/>
      <c r="AU115" s="951"/>
      <c r="AV115" s="1018"/>
      <c r="AW115" s="950" t="s">
        <v>135</v>
      </c>
      <c r="AX115" s="951"/>
      <c r="AY115" s="951"/>
      <c r="AZ115" s="952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</row>
    <row r="116" spans="1:70" s="7" customFormat="1" ht="15" customHeight="1" x14ac:dyDescent="0.25">
      <c r="A116" s="920" t="s">
        <v>223</v>
      </c>
      <c r="B116" s="921"/>
      <c r="C116" s="921"/>
      <c r="D116" s="921"/>
      <c r="E116" s="921"/>
      <c r="F116" s="921"/>
      <c r="G116" s="921"/>
      <c r="H116" s="921"/>
      <c r="I116" s="921"/>
      <c r="J116" s="921"/>
      <c r="K116" s="921"/>
      <c r="L116" s="921"/>
      <c r="M116" s="921"/>
      <c r="N116" s="921"/>
      <c r="O116" s="921"/>
      <c r="P116" s="79"/>
      <c r="Q116" s="922" t="s">
        <v>92</v>
      </c>
      <c r="R116" s="923"/>
      <c r="S116" s="923"/>
      <c r="T116" s="924"/>
      <c r="U116" s="991">
        <v>0</v>
      </c>
      <c r="V116" s="993"/>
      <c r="W116" s="993"/>
      <c r="X116" s="993"/>
      <c r="Y116" s="990">
        <v>0</v>
      </c>
      <c r="Z116" s="993"/>
      <c r="AA116" s="993"/>
      <c r="AB116" s="1038"/>
      <c r="AC116" s="978">
        <v>36</v>
      </c>
      <c r="AD116" s="979"/>
      <c r="AE116" s="979"/>
      <c r="AF116" s="951"/>
      <c r="AG116" s="980">
        <v>72</v>
      </c>
      <c r="AH116" s="981"/>
      <c r="AI116" s="982"/>
      <c r="AJ116" s="80"/>
      <c r="AK116" s="983">
        <v>72</v>
      </c>
      <c r="AL116" s="956"/>
      <c r="AM116" s="956"/>
      <c r="AN116" s="957"/>
      <c r="AO116" s="970">
        <v>48</v>
      </c>
      <c r="AP116" s="956"/>
      <c r="AQ116" s="898"/>
      <c r="AR116" s="80"/>
      <c r="AS116" s="959">
        <v>72</v>
      </c>
      <c r="AT116" s="954"/>
      <c r="AU116" s="954"/>
      <c r="AV116" s="954"/>
      <c r="AW116" s="953">
        <v>0</v>
      </c>
      <c r="AX116" s="954"/>
      <c r="AY116" s="954"/>
      <c r="AZ116" s="955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</row>
    <row r="117" spans="1:70" s="7" customFormat="1" ht="30" customHeight="1" x14ac:dyDescent="0.25">
      <c r="A117" s="928"/>
      <c r="B117" s="929"/>
      <c r="C117" s="929"/>
      <c r="D117" s="929"/>
      <c r="E117" s="929"/>
      <c r="F117" s="929"/>
      <c r="G117" s="929"/>
      <c r="H117" s="929"/>
      <c r="I117" s="929"/>
      <c r="J117" s="929"/>
      <c r="K117" s="929"/>
      <c r="L117" s="929"/>
      <c r="M117" s="929"/>
      <c r="N117" s="929"/>
      <c r="O117" s="929"/>
      <c r="P117" s="81"/>
      <c r="Q117" s="925" t="s">
        <v>93</v>
      </c>
      <c r="R117" s="926"/>
      <c r="S117" s="926"/>
      <c r="T117" s="927"/>
      <c r="U117" s="991">
        <v>0</v>
      </c>
      <c r="V117" s="993"/>
      <c r="W117" s="993"/>
      <c r="X117" s="993"/>
      <c r="Y117" s="990">
        <v>0</v>
      </c>
      <c r="Z117" s="993"/>
      <c r="AA117" s="993"/>
      <c r="AB117" s="1038"/>
      <c r="AC117" s="1016">
        <v>108</v>
      </c>
      <c r="AD117" s="979"/>
      <c r="AE117" s="979"/>
      <c r="AF117" s="951"/>
      <c r="AG117" s="980">
        <v>72</v>
      </c>
      <c r="AH117" s="981"/>
      <c r="AI117" s="982"/>
      <c r="AJ117" s="80"/>
      <c r="AK117" s="971">
        <v>144</v>
      </c>
      <c r="AL117" s="956"/>
      <c r="AM117" s="956"/>
      <c r="AN117" s="957"/>
      <c r="AO117" s="970">
        <v>252</v>
      </c>
      <c r="AP117" s="956"/>
      <c r="AQ117" s="898"/>
      <c r="AR117" s="80"/>
      <c r="AS117" s="959">
        <v>144</v>
      </c>
      <c r="AT117" s="954"/>
      <c r="AU117" s="954"/>
      <c r="AV117" s="954"/>
      <c r="AW117" s="953">
        <v>0</v>
      </c>
      <c r="AX117" s="954"/>
      <c r="AY117" s="954"/>
      <c r="AZ117" s="955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</row>
    <row r="118" spans="1:70" s="7" customFormat="1" ht="30" customHeight="1" x14ac:dyDescent="0.25">
      <c r="A118" s="126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81"/>
      <c r="Q118" s="932" t="s">
        <v>227</v>
      </c>
      <c r="R118" s="926"/>
      <c r="S118" s="926"/>
      <c r="T118" s="927"/>
      <c r="U118" s="1040"/>
      <c r="V118" s="1040"/>
      <c r="W118" s="1040"/>
      <c r="X118" s="1040"/>
      <c r="Y118" s="1039"/>
      <c r="Z118" s="1040"/>
      <c r="AA118" s="1040"/>
      <c r="AB118" s="1041"/>
      <c r="AC118" s="975"/>
      <c r="AD118" s="976"/>
      <c r="AE118" s="976"/>
      <c r="AF118" s="977"/>
      <c r="AG118" s="974"/>
      <c r="AH118" s="956"/>
      <c r="AI118" s="898"/>
      <c r="AJ118" s="80"/>
      <c r="AK118" s="973"/>
      <c r="AL118" s="956"/>
      <c r="AM118" s="956"/>
      <c r="AN118" s="957"/>
      <c r="AO118" s="972"/>
      <c r="AP118" s="956"/>
      <c r="AQ118" s="898"/>
      <c r="AR118" s="80"/>
      <c r="AS118" s="959"/>
      <c r="AT118" s="954"/>
      <c r="AU118" s="954"/>
      <c r="AV118" s="954"/>
      <c r="AW118" s="953">
        <v>144</v>
      </c>
      <c r="AX118" s="954"/>
      <c r="AY118" s="954"/>
      <c r="AZ118" s="955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</row>
    <row r="119" spans="1:70" s="7" customFormat="1" ht="30" customHeight="1" x14ac:dyDescent="0.25">
      <c r="A119" s="930"/>
      <c r="B119" s="931"/>
      <c r="C119" s="931"/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82"/>
      <c r="Q119" s="925" t="s">
        <v>94</v>
      </c>
      <c r="R119" s="926"/>
      <c r="S119" s="926"/>
      <c r="T119" s="927"/>
      <c r="U119" s="994"/>
      <c r="V119" s="995"/>
      <c r="W119" s="995"/>
      <c r="X119" s="996"/>
      <c r="Y119" s="994" t="s">
        <v>179</v>
      </c>
      <c r="Z119" s="995"/>
      <c r="AA119" s="995"/>
      <c r="AB119" s="996"/>
      <c r="AC119" s="897" t="s">
        <v>95</v>
      </c>
      <c r="AD119" s="956"/>
      <c r="AE119" s="956"/>
      <c r="AF119" s="957"/>
      <c r="AG119" s="897" t="s">
        <v>192</v>
      </c>
      <c r="AH119" s="956"/>
      <c r="AI119" s="956"/>
      <c r="AJ119" s="957"/>
      <c r="AK119" s="897" t="s">
        <v>228</v>
      </c>
      <c r="AL119" s="956"/>
      <c r="AM119" s="956"/>
      <c r="AN119" s="957"/>
      <c r="AO119" s="897" t="s">
        <v>131</v>
      </c>
      <c r="AP119" s="956"/>
      <c r="AQ119" s="956"/>
      <c r="AR119" s="957"/>
      <c r="AS119" s="958" t="s">
        <v>131</v>
      </c>
      <c r="AT119" s="898"/>
      <c r="AU119" s="898"/>
      <c r="AV119" s="957"/>
      <c r="AW119" s="897" t="s">
        <v>226</v>
      </c>
      <c r="AX119" s="898"/>
      <c r="AY119" s="898"/>
      <c r="AZ119" s="89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</row>
    <row r="120" spans="1:70" s="7" customFormat="1" ht="16.5" thickBot="1" x14ac:dyDescent="0.3">
      <c r="A120" s="128"/>
      <c r="B120" s="894"/>
      <c r="C120" s="894"/>
      <c r="D120" s="894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Q120" s="933" t="s">
        <v>96</v>
      </c>
      <c r="R120" s="934"/>
      <c r="S120" s="934"/>
      <c r="T120" s="935"/>
      <c r="U120" s="947"/>
      <c r="V120" s="948"/>
      <c r="W120" s="948"/>
      <c r="X120" s="948"/>
      <c r="Y120" s="948"/>
      <c r="Z120" s="948"/>
      <c r="AA120" s="948"/>
      <c r="AB120" s="949"/>
      <c r="AC120" s="947"/>
      <c r="AD120" s="948"/>
      <c r="AE120" s="948"/>
      <c r="AF120" s="948"/>
      <c r="AG120" s="948"/>
      <c r="AH120" s="948"/>
      <c r="AI120" s="948"/>
      <c r="AJ120" s="949"/>
      <c r="AK120" s="947"/>
      <c r="AL120" s="948"/>
      <c r="AM120" s="948"/>
      <c r="AN120" s="948"/>
      <c r="AO120" s="948"/>
      <c r="AP120" s="948"/>
      <c r="AQ120" s="948"/>
      <c r="AR120" s="949"/>
      <c r="AS120" s="900"/>
      <c r="AT120" s="901"/>
      <c r="AU120" s="901"/>
      <c r="AV120" s="902"/>
      <c r="AW120" s="903">
        <v>216</v>
      </c>
      <c r="AX120" s="904"/>
      <c r="AY120" s="904"/>
      <c r="AZ120" s="905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</row>
    <row r="121" spans="1:70" x14ac:dyDescent="0.2">
      <c r="A121" s="129"/>
      <c r="B121" s="890"/>
      <c r="C121" s="890"/>
      <c r="D121" s="890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U121" s="83"/>
      <c r="V121" s="83"/>
      <c r="W121" s="83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</row>
    <row r="122" spans="1:70" x14ac:dyDescent="0.2">
      <c r="A122" s="130"/>
      <c r="B122" s="890"/>
      <c r="C122" s="890"/>
      <c r="D122" s="890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U122" s="85"/>
      <c r="V122" s="85"/>
      <c r="W122" s="85"/>
      <c r="X122" s="85"/>
      <c r="Y122" s="85"/>
      <c r="Z122" s="85"/>
    </row>
    <row r="123" spans="1:70" ht="15.75" x14ac:dyDescent="0.25">
      <c r="A123" s="131"/>
      <c r="B123" s="890"/>
      <c r="C123" s="890"/>
      <c r="D123" s="890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Q123" s="885"/>
      <c r="R123" s="885"/>
      <c r="S123" s="885"/>
      <c r="T123" s="86"/>
      <c r="U123" s="887"/>
      <c r="V123" s="887"/>
      <c r="W123" s="887"/>
      <c r="X123" s="887"/>
      <c r="Y123" s="887"/>
      <c r="Z123" s="887"/>
      <c r="AA123" s="885"/>
      <c r="AB123" s="885"/>
      <c r="AC123" s="885"/>
      <c r="AD123" s="885"/>
      <c r="AE123" s="885"/>
      <c r="AF123" s="885"/>
      <c r="AG123" s="885"/>
      <c r="AH123" s="885"/>
      <c r="AI123" s="86"/>
      <c r="AJ123" s="86"/>
      <c r="AK123" s="889"/>
      <c r="AL123" s="889"/>
      <c r="AM123" s="87"/>
      <c r="AN123" s="889"/>
      <c r="AO123" s="889"/>
      <c r="AP123" s="889"/>
      <c r="AQ123" s="889"/>
      <c r="AR123" s="889"/>
      <c r="AS123" s="889"/>
      <c r="AT123" s="889"/>
      <c r="AU123" s="886"/>
      <c r="AV123" s="886"/>
      <c r="AW123" s="886"/>
      <c r="AX123" s="888"/>
      <c r="AY123" s="888"/>
      <c r="AZ123" s="888"/>
      <c r="BA123" s="884"/>
      <c r="BB123" s="884"/>
      <c r="BC123" s="884"/>
      <c r="BD123" s="884"/>
      <c r="BE123" s="884"/>
      <c r="BF123" s="884"/>
      <c r="BG123" s="884"/>
      <c r="BH123" s="884"/>
      <c r="BI123" s="884"/>
      <c r="BJ123" s="884"/>
      <c r="BK123" s="884"/>
      <c r="BL123" s="884"/>
      <c r="BM123" s="886"/>
      <c r="BN123" s="886"/>
      <c r="BO123" s="886"/>
      <c r="BP123" s="884"/>
      <c r="BQ123" s="884"/>
      <c r="BR123" s="884"/>
    </row>
    <row r="124" spans="1:70" x14ac:dyDescent="0.2">
      <c r="A124" s="132"/>
      <c r="B124" s="890"/>
      <c r="C124" s="890"/>
      <c r="D124" s="890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U124" s="85"/>
      <c r="V124" s="85"/>
      <c r="W124" s="85"/>
      <c r="X124" s="85"/>
      <c r="Y124" s="85"/>
      <c r="Z124" s="85"/>
    </row>
    <row r="125" spans="1:70" x14ac:dyDescent="0.2">
      <c r="A125" s="129"/>
      <c r="B125" s="890"/>
      <c r="C125" s="890"/>
      <c r="D125" s="890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U125" s="85"/>
      <c r="V125" s="85"/>
      <c r="W125" s="85"/>
      <c r="X125" s="85"/>
      <c r="Y125" s="85"/>
      <c r="Z125" s="85"/>
    </row>
    <row r="126" spans="1:70" x14ac:dyDescent="0.2">
      <c r="A126" s="129"/>
      <c r="B126" s="890"/>
      <c r="C126" s="890"/>
      <c r="D126" s="890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U126" s="85"/>
      <c r="V126" s="85"/>
      <c r="W126" s="85"/>
      <c r="X126" s="85"/>
      <c r="Y126" s="85"/>
      <c r="Z126" s="85"/>
    </row>
    <row r="127" spans="1:70" x14ac:dyDescent="0.2">
      <c r="A127" s="133"/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U127" s="85"/>
      <c r="V127" s="85"/>
      <c r="W127" s="85"/>
      <c r="X127" s="85"/>
      <c r="Y127" s="85"/>
      <c r="Z127" s="85"/>
    </row>
    <row r="128" spans="1:70" x14ac:dyDescent="0.2">
      <c r="A128" s="133"/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U128" s="85"/>
      <c r="V128" s="85"/>
      <c r="W128" s="85"/>
      <c r="X128" s="85"/>
      <c r="Y128" s="85"/>
      <c r="Z128" s="85"/>
    </row>
    <row r="129" spans="1:26" x14ac:dyDescent="0.2">
      <c r="A129" s="133"/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U129" s="85"/>
      <c r="V129" s="85"/>
      <c r="W129" s="85"/>
      <c r="X129" s="85"/>
      <c r="Y129" s="85"/>
      <c r="Z129" s="85"/>
    </row>
    <row r="130" spans="1:26" x14ac:dyDescent="0.2">
      <c r="A130" s="133"/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U130" s="85"/>
      <c r="V130" s="85"/>
      <c r="W130" s="85"/>
      <c r="X130" s="85"/>
      <c r="Y130" s="85"/>
      <c r="Z130" s="85"/>
    </row>
    <row r="131" spans="1:26" x14ac:dyDescent="0.2">
      <c r="A131" s="133"/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U131" s="85"/>
      <c r="V131" s="85"/>
      <c r="W131" s="85"/>
      <c r="X131" s="85"/>
      <c r="Y131" s="85"/>
      <c r="Z131" s="85"/>
    </row>
    <row r="132" spans="1:26" x14ac:dyDescent="0.2">
      <c r="A132" s="133"/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U132" s="85"/>
      <c r="V132" s="85"/>
      <c r="W132" s="85"/>
      <c r="X132" s="85"/>
      <c r="Y132" s="85"/>
      <c r="Z132" s="85"/>
    </row>
    <row r="133" spans="1:26" x14ac:dyDescent="0.2">
      <c r="A133" s="133"/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U133" s="85"/>
      <c r="V133" s="85"/>
      <c r="W133" s="85"/>
      <c r="X133" s="85"/>
      <c r="Y133" s="85"/>
      <c r="Z133" s="85"/>
    </row>
    <row r="134" spans="1:26" x14ac:dyDescent="0.2">
      <c r="A134" s="133"/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U134" s="85"/>
      <c r="V134" s="85"/>
      <c r="W134" s="85"/>
      <c r="X134" s="85"/>
      <c r="Y134" s="85"/>
      <c r="Z134" s="85"/>
    </row>
    <row r="135" spans="1:26" x14ac:dyDescent="0.2">
      <c r="A135" s="133"/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U135" s="85"/>
      <c r="V135" s="85"/>
      <c r="W135" s="85"/>
      <c r="X135" s="85"/>
      <c r="Y135" s="85"/>
      <c r="Z135" s="85"/>
    </row>
    <row r="136" spans="1:26" ht="15" x14ac:dyDescent="0.25">
      <c r="A136" s="133"/>
      <c r="B136" s="217"/>
      <c r="C136" s="276"/>
      <c r="D136" s="896"/>
      <c r="E136" s="896"/>
      <c r="F136" s="896"/>
      <c r="G136" s="277"/>
      <c r="H136" s="217"/>
      <c r="I136" s="217"/>
      <c r="J136" s="217"/>
      <c r="K136" s="217"/>
      <c r="L136" s="217"/>
      <c r="M136" s="217"/>
      <c r="N136" s="217"/>
      <c r="O136" s="217"/>
      <c r="U136" s="85"/>
      <c r="V136" s="85"/>
      <c r="W136" s="85"/>
      <c r="X136" s="85"/>
      <c r="Y136" s="85"/>
      <c r="Z136" s="85"/>
    </row>
    <row r="137" spans="1:26" ht="15" x14ac:dyDescent="0.25">
      <c r="A137" s="133"/>
      <c r="B137" s="217"/>
      <c r="C137" s="276"/>
      <c r="D137" s="896"/>
      <c r="E137" s="896"/>
      <c r="F137" s="896"/>
      <c r="G137" s="277"/>
      <c r="H137" s="217"/>
      <c r="I137" s="217"/>
      <c r="J137" s="217"/>
      <c r="K137" s="217"/>
      <c r="L137" s="217"/>
      <c r="M137" s="217"/>
      <c r="N137" s="217"/>
      <c r="O137" s="217"/>
      <c r="U137" s="85"/>
      <c r="V137" s="85"/>
      <c r="W137" s="85"/>
      <c r="X137" s="85"/>
      <c r="Y137" s="85"/>
      <c r="Z137" s="85"/>
    </row>
    <row r="138" spans="1:26" ht="15" x14ac:dyDescent="0.25">
      <c r="A138" s="133"/>
      <c r="B138" s="217"/>
      <c r="C138" s="276"/>
      <c r="D138" s="896"/>
      <c r="E138" s="896"/>
      <c r="F138" s="896"/>
      <c r="G138" s="277"/>
      <c r="H138" s="217"/>
      <c r="I138" s="217"/>
      <c r="J138" s="217"/>
      <c r="K138" s="217"/>
      <c r="L138" s="217"/>
      <c r="M138" s="217"/>
      <c r="N138" s="217"/>
      <c r="O138" s="217"/>
      <c r="U138" s="85"/>
      <c r="V138" s="85"/>
      <c r="W138" s="85"/>
      <c r="X138" s="85"/>
      <c r="Y138" s="85"/>
      <c r="Z138" s="85"/>
    </row>
    <row r="139" spans="1:26" ht="15" x14ac:dyDescent="0.25">
      <c r="A139" s="133"/>
      <c r="B139" s="217"/>
      <c r="C139" s="276"/>
      <c r="D139" s="895"/>
      <c r="E139" s="895"/>
      <c r="F139" s="895"/>
      <c r="G139" s="277"/>
      <c r="H139" s="217"/>
      <c r="I139" s="217"/>
      <c r="J139" s="217"/>
      <c r="K139" s="217"/>
      <c r="L139" s="217"/>
      <c r="M139" s="217"/>
      <c r="N139" s="217"/>
      <c r="O139" s="217"/>
      <c r="U139" s="85"/>
      <c r="V139" s="85"/>
      <c r="W139" s="85"/>
      <c r="X139" s="85"/>
      <c r="Y139" s="85"/>
      <c r="Z139" s="85"/>
    </row>
    <row r="140" spans="1:26" ht="15" x14ac:dyDescent="0.25">
      <c r="A140" s="133"/>
      <c r="B140" s="217"/>
      <c r="C140" s="276"/>
      <c r="D140" s="895"/>
      <c r="E140" s="895"/>
      <c r="F140" s="895"/>
      <c r="G140" s="277"/>
      <c r="H140" s="217"/>
      <c r="I140" s="217"/>
      <c r="J140" s="217"/>
      <c r="K140" s="217"/>
      <c r="L140" s="217"/>
      <c r="M140" s="217"/>
      <c r="N140" s="217"/>
      <c r="O140" s="217"/>
      <c r="U140" s="85"/>
      <c r="V140" s="85"/>
      <c r="W140" s="85"/>
      <c r="X140" s="85"/>
      <c r="Y140" s="85"/>
      <c r="Z140" s="85"/>
    </row>
    <row r="141" spans="1:26" x14ac:dyDescent="0.2">
      <c r="A141" s="133"/>
      <c r="B141" s="217"/>
      <c r="C141" s="277"/>
      <c r="D141" s="277"/>
      <c r="E141" s="277"/>
      <c r="F141" s="277"/>
      <c r="G141" s="277"/>
      <c r="H141" s="217"/>
      <c r="I141" s="217"/>
      <c r="J141" s="217"/>
      <c r="K141" s="217"/>
      <c r="L141" s="217"/>
      <c r="M141" s="217"/>
      <c r="N141" s="217"/>
      <c r="O141" s="217"/>
      <c r="U141" s="85"/>
      <c r="V141" s="85"/>
      <c r="W141" s="85"/>
      <c r="X141" s="85"/>
      <c r="Y141" s="85"/>
      <c r="Z141" s="85"/>
    </row>
    <row r="142" spans="1:26" x14ac:dyDescent="0.2">
      <c r="A142" s="133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U142" s="85"/>
      <c r="V142" s="85"/>
      <c r="W142" s="85"/>
      <c r="X142" s="85"/>
      <c r="Y142" s="85"/>
      <c r="Z142" s="85"/>
    </row>
    <row r="143" spans="1:26" x14ac:dyDescent="0.2">
      <c r="A143" s="133"/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U143" s="85"/>
      <c r="V143" s="85"/>
      <c r="W143" s="85"/>
      <c r="X143" s="85"/>
      <c r="Y143" s="85"/>
      <c r="Z143" s="85"/>
    </row>
    <row r="144" spans="1:26" x14ac:dyDescent="0.2">
      <c r="A144" s="133"/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U144" s="85"/>
      <c r="V144" s="85"/>
      <c r="W144" s="85"/>
      <c r="X144" s="85"/>
      <c r="Y144" s="85"/>
      <c r="Z144" s="85"/>
    </row>
    <row r="145" spans="1:26" x14ac:dyDescent="0.2">
      <c r="A145" s="133"/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U145" s="85"/>
      <c r="V145" s="85"/>
      <c r="W145" s="85"/>
      <c r="X145" s="85"/>
      <c r="Y145" s="85"/>
      <c r="Z145" s="85"/>
    </row>
    <row r="146" spans="1:26" x14ac:dyDescent="0.2">
      <c r="A146" s="133"/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U146" s="85"/>
      <c r="V146" s="85"/>
      <c r="W146" s="85"/>
      <c r="X146" s="85"/>
      <c r="Y146" s="85"/>
      <c r="Z146" s="85"/>
    </row>
    <row r="147" spans="1:26" x14ac:dyDescent="0.2">
      <c r="A147" s="133"/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U147" s="85"/>
      <c r="V147" s="85"/>
      <c r="W147" s="85"/>
      <c r="X147" s="85"/>
      <c r="Y147" s="85"/>
      <c r="Z147" s="85"/>
    </row>
    <row r="148" spans="1:26" x14ac:dyDescent="0.2">
      <c r="A148" s="133"/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U148" s="85"/>
      <c r="V148" s="85"/>
      <c r="W148" s="85"/>
      <c r="X148" s="85"/>
      <c r="Y148" s="85"/>
      <c r="Z148" s="85"/>
    </row>
    <row r="149" spans="1:26" x14ac:dyDescent="0.2">
      <c r="A149" s="133"/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U149" s="85"/>
      <c r="V149" s="85"/>
      <c r="W149" s="85"/>
      <c r="X149" s="85"/>
      <c r="Y149" s="85"/>
      <c r="Z149" s="85"/>
    </row>
    <row r="150" spans="1:26" x14ac:dyDescent="0.2">
      <c r="A150" s="133"/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U150" s="85"/>
      <c r="V150" s="85"/>
      <c r="W150" s="85"/>
      <c r="X150" s="85"/>
      <c r="Y150" s="85"/>
      <c r="Z150" s="85"/>
    </row>
    <row r="151" spans="1:26" x14ac:dyDescent="0.2">
      <c r="A151" s="133"/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U151" s="85"/>
      <c r="V151" s="85"/>
      <c r="W151" s="85"/>
      <c r="X151" s="85"/>
      <c r="Y151" s="85"/>
      <c r="Z151" s="85"/>
    </row>
    <row r="152" spans="1:26" x14ac:dyDescent="0.2">
      <c r="A152" s="133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U152" s="85"/>
      <c r="V152" s="85"/>
      <c r="W152" s="85"/>
      <c r="X152" s="85"/>
      <c r="Y152" s="85"/>
      <c r="Z152" s="85"/>
    </row>
    <row r="153" spans="1:26" x14ac:dyDescent="0.2">
      <c r="A153" s="133"/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U153" s="85"/>
      <c r="V153" s="85"/>
      <c r="W153" s="85"/>
      <c r="X153" s="85"/>
      <c r="Y153" s="85"/>
      <c r="Z153" s="85"/>
    </row>
    <row r="154" spans="1:26" x14ac:dyDescent="0.2">
      <c r="A154" s="133"/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U154" s="85"/>
      <c r="V154" s="85"/>
      <c r="W154" s="85"/>
      <c r="X154" s="85"/>
      <c r="Y154" s="85"/>
      <c r="Z154" s="85"/>
    </row>
    <row r="155" spans="1:26" x14ac:dyDescent="0.2">
      <c r="A155" s="133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U155" s="85"/>
      <c r="V155" s="85"/>
      <c r="W155" s="85"/>
      <c r="X155" s="85"/>
      <c r="Y155" s="85"/>
      <c r="Z155" s="85"/>
    </row>
    <row r="156" spans="1:26" x14ac:dyDescent="0.2">
      <c r="A156" s="133"/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U156" s="85"/>
      <c r="V156" s="85"/>
      <c r="W156" s="85"/>
      <c r="X156" s="85"/>
      <c r="Y156" s="85"/>
      <c r="Z156" s="85"/>
    </row>
    <row r="157" spans="1:26" x14ac:dyDescent="0.2">
      <c r="A157" s="133"/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U157" s="85"/>
      <c r="V157" s="85"/>
      <c r="W157" s="85"/>
      <c r="X157" s="85"/>
      <c r="Y157" s="85"/>
      <c r="Z157" s="85"/>
    </row>
    <row r="158" spans="1:26" x14ac:dyDescent="0.2">
      <c r="A158" s="133"/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U158" s="85"/>
      <c r="V158" s="85"/>
      <c r="W158" s="85"/>
      <c r="X158" s="85"/>
      <c r="Y158" s="85"/>
      <c r="Z158" s="85"/>
    </row>
    <row r="159" spans="1:26" x14ac:dyDescent="0.2">
      <c r="A159" s="133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U159" s="85"/>
      <c r="V159" s="85"/>
      <c r="W159" s="85"/>
      <c r="X159" s="85"/>
      <c r="Y159" s="85"/>
      <c r="Z159" s="85"/>
    </row>
    <row r="160" spans="1:26" x14ac:dyDescent="0.2">
      <c r="A160" s="133"/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U160" s="85"/>
      <c r="V160" s="85"/>
      <c r="W160" s="85"/>
      <c r="X160" s="85"/>
      <c r="Y160" s="85"/>
      <c r="Z160" s="85"/>
    </row>
    <row r="161" spans="1:26" x14ac:dyDescent="0.2">
      <c r="A161" s="133"/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U161" s="85"/>
      <c r="V161" s="85"/>
      <c r="W161" s="85"/>
      <c r="X161" s="85"/>
      <c r="Y161" s="85"/>
      <c r="Z161" s="85"/>
    </row>
    <row r="162" spans="1:26" x14ac:dyDescent="0.2">
      <c r="A162" s="133"/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U162" s="85"/>
      <c r="V162" s="85"/>
      <c r="W162" s="85"/>
      <c r="X162" s="85"/>
      <c r="Y162" s="85"/>
      <c r="Z162" s="85"/>
    </row>
    <row r="163" spans="1:26" x14ac:dyDescent="0.2">
      <c r="A163" s="133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U163" s="85"/>
      <c r="V163" s="85"/>
      <c r="W163" s="85"/>
      <c r="X163" s="85"/>
      <c r="Y163" s="85"/>
      <c r="Z163" s="85"/>
    </row>
    <row r="164" spans="1:26" x14ac:dyDescent="0.2">
      <c r="A164" s="133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U164" s="85"/>
      <c r="V164" s="85"/>
      <c r="W164" s="85"/>
      <c r="X164" s="85"/>
      <c r="Y164" s="85"/>
      <c r="Z164" s="85"/>
    </row>
    <row r="165" spans="1:26" x14ac:dyDescent="0.2">
      <c r="A165" s="133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U165" s="85"/>
      <c r="V165" s="85"/>
      <c r="W165" s="85"/>
      <c r="X165" s="85"/>
      <c r="Y165" s="85"/>
      <c r="Z165" s="85"/>
    </row>
    <row r="166" spans="1:26" x14ac:dyDescent="0.2">
      <c r="A166" s="133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U166" s="85"/>
      <c r="V166" s="85"/>
      <c r="W166" s="85"/>
      <c r="X166" s="85"/>
      <c r="Y166" s="85"/>
      <c r="Z166" s="85"/>
    </row>
    <row r="167" spans="1:26" x14ac:dyDescent="0.2">
      <c r="A167" s="133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U167" s="85"/>
      <c r="V167" s="85"/>
      <c r="W167" s="85"/>
      <c r="X167" s="85"/>
      <c r="Y167" s="85"/>
      <c r="Z167" s="85"/>
    </row>
    <row r="168" spans="1:26" x14ac:dyDescent="0.2">
      <c r="A168" s="133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U168" s="85"/>
      <c r="V168" s="85"/>
      <c r="W168" s="85"/>
      <c r="X168" s="85"/>
      <c r="Y168" s="85"/>
      <c r="Z168" s="85"/>
    </row>
    <row r="169" spans="1:26" x14ac:dyDescent="0.2">
      <c r="A169" s="133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U169" s="85"/>
      <c r="V169" s="85"/>
      <c r="W169" s="85"/>
      <c r="X169" s="85"/>
      <c r="Y169" s="85"/>
      <c r="Z169" s="85"/>
    </row>
    <row r="170" spans="1:26" x14ac:dyDescent="0.2">
      <c r="A170" s="133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U170" s="85"/>
      <c r="V170" s="85"/>
      <c r="W170" s="85"/>
      <c r="X170" s="85"/>
      <c r="Y170" s="85"/>
      <c r="Z170" s="85"/>
    </row>
    <row r="171" spans="1:26" x14ac:dyDescent="0.2">
      <c r="A171" s="133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U171" s="85"/>
      <c r="V171" s="85"/>
      <c r="W171" s="85"/>
      <c r="X171" s="85"/>
      <c r="Y171" s="85"/>
      <c r="Z171" s="85"/>
    </row>
    <row r="172" spans="1:26" x14ac:dyDescent="0.2">
      <c r="A172" s="133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U172" s="85"/>
      <c r="V172" s="85"/>
      <c r="W172" s="85"/>
      <c r="X172" s="85"/>
      <c r="Y172" s="85"/>
      <c r="Z172" s="85"/>
    </row>
    <row r="173" spans="1:26" x14ac:dyDescent="0.2">
      <c r="A173" s="133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U173" s="85"/>
      <c r="V173" s="85"/>
      <c r="W173" s="85"/>
      <c r="X173" s="85"/>
      <c r="Y173" s="85"/>
      <c r="Z173" s="85"/>
    </row>
    <row r="174" spans="1:26" x14ac:dyDescent="0.2">
      <c r="A174" s="133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U174" s="85"/>
      <c r="V174" s="85"/>
      <c r="W174" s="85"/>
      <c r="X174" s="85"/>
      <c r="Y174" s="85"/>
      <c r="Z174" s="85"/>
    </row>
    <row r="175" spans="1:26" x14ac:dyDescent="0.2">
      <c r="A175" s="133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U175" s="85"/>
      <c r="V175" s="85"/>
      <c r="W175" s="85"/>
      <c r="X175" s="85"/>
      <c r="Y175" s="85"/>
      <c r="Z175" s="85"/>
    </row>
    <row r="176" spans="1:26" x14ac:dyDescent="0.2">
      <c r="A176" s="133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U176" s="85"/>
      <c r="V176" s="85"/>
      <c r="W176" s="85"/>
      <c r="X176" s="85"/>
      <c r="Y176" s="85"/>
      <c r="Z176" s="85"/>
    </row>
    <row r="177" spans="1:26" x14ac:dyDescent="0.2">
      <c r="A177" s="133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U177" s="85"/>
      <c r="V177" s="85"/>
      <c r="W177" s="85"/>
      <c r="X177" s="85"/>
      <c r="Y177" s="85"/>
      <c r="Z177" s="85"/>
    </row>
    <row r="178" spans="1:26" x14ac:dyDescent="0.2">
      <c r="A178" s="133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U178" s="85"/>
      <c r="V178" s="85"/>
      <c r="W178" s="85"/>
      <c r="X178" s="85"/>
      <c r="Y178" s="85"/>
      <c r="Z178" s="85"/>
    </row>
    <row r="179" spans="1:26" x14ac:dyDescent="0.2">
      <c r="A179" s="133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U179" s="85"/>
      <c r="V179" s="85"/>
      <c r="W179" s="85"/>
      <c r="X179" s="85"/>
      <c r="Y179" s="85"/>
      <c r="Z179" s="85"/>
    </row>
    <row r="180" spans="1:26" x14ac:dyDescent="0.2">
      <c r="A180" s="133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U180" s="85"/>
      <c r="V180" s="85"/>
      <c r="W180" s="85"/>
      <c r="X180" s="85"/>
      <c r="Y180" s="85"/>
      <c r="Z180" s="85"/>
    </row>
    <row r="181" spans="1:26" x14ac:dyDescent="0.2">
      <c r="A181" s="133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U181" s="85"/>
      <c r="V181" s="85"/>
      <c r="W181" s="85"/>
      <c r="X181" s="85"/>
      <c r="Y181" s="85"/>
      <c r="Z181" s="85"/>
    </row>
    <row r="182" spans="1:26" x14ac:dyDescent="0.2">
      <c r="A182" s="133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U182" s="85"/>
      <c r="V182" s="85"/>
      <c r="W182" s="85"/>
      <c r="X182" s="85"/>
      <c r="Y182" s="85"/>
      <c r="Z182" s="85"/>
    </row>
    <row r="183" spans="1:26" x14ac:dyDescent="0.2">
      <c r="A183" s="133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U183" s="85"/>
      <c r="V183" s="85"/>
      <c r="W183" s="85"/>
      <c r="X183" s="85"/>
      <c r="Y183" s="85"/>
      <c r="Z183" s="85"/>
    </row>
    <row r="184" spans="1:26" x14ac:dyDescent="0.2">
      <c r="A184" s="133"/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U184" s="85"/>
      <c r="V184" s="85"/>
      <c r="W184" s="85"/>
      <c r="X184" s="85"/>
      <c r="Y184" s="85"/>
      <c r="Z184" s="85"/>
    </row>
    <row r="185" spans="1:26" x14ac:dyDescent="0.2">
      <c r="A185" s="133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U185" s="85"/>
      <c r="V185" s="85"/>
      <c r="W185" s="85"/>
      <c r="X185" s="85"/>
      <c r="Y185" s="85"/>
      <c r="Z185" s="85"/>
    </row>
    <row r="186" spans="1:26" x14ac:dyDescent="0.2">
      <c r="A186" s="133"/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U186" s="85"/>
      <c r="V186" s="85"/>
      <c r="W186" s="85"/>
      <c r="X186" s="85"/>
      <c r="Y186" s="85"/>
      <c r="Z186" s="85"/>
    </row>
    <row r="187" spans="1:26" x14ac:dyDescent="0.2">
      <c r="A187" s="133"/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U187" s="85"/>
      <c r="V187" s="85"/>
      <c r="W187" s="85"/>
      <c r="X187" s="85"/>
      <c r="Y187" s="85"/>
      <c r="Z187" s="85"/>
    </row>
    <row r="188" spans="1:26" x14ac:dyDescent="0.2">
      <c r="A188" s="133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U188" s="85"/>
      <c r="V188" s="85"/>
      <c r="W188" s="85"/>
      <c r="X188" s="85"/>
      <c r="Y188" s="85"/>
      <c r="Z188" s="85"/>
    </row>
    <row r="189" spans="1:26" x14ac:dyDescent="0.2">
      <c r="A189" s="133"/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U189" s="85"/>
      <c r="V189" s="85"/>
      <c r="W189" s="85"/>
      <c r="X189" s="85"/>
      <c r="Y189" s="85"/>
      <c r="Z189" s="85"/>
    </row>
    <row r="190" spans="1:26" x14ac:dyDescent="0.2">
      <c r="A190" s="133"/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U190" s="85"/>
      <c r="V190" s="85"/>
      <c r="W190" s="85"/>
      <c r="X190" s="85"/>
      <c r="Y190" s="85"/>
      <c r="Z190" s="85"/>
    </row>
    <row r="191" spans="1:26" x14ac:dyDescent="0.2">
      <c r="A191" s="133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U191" s="85"/>
      <c r="V191" s="85"/>
      <c r="W191" s="85"/>
      <c r="X191" s="85"/>
      <c r="Y191" s="85"/>
      <c r="Z191" s="85"/>
    </row>
    <row r="192" spans="1:26" x14ac:dyDescent="0.2">
      <c r="A192" s="133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U192" s="85"/>
      <c r="V192" s="85"/>
      <c r="W192" s="85"/>
      <c r="X192" s="85"/>
      <c r="Y192" s="85"/>
      <c r="Z192" s="85"/>
    </row>
    <row r="193" spans="1:26" x14ac:dyDescent="0.2">
      <c r="A193" s="133"/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U193" s="85"/>
      <c r="V193" s="85"/>
      <c r="W193" s="85"/>
      <c r="X193" s="85"/>
      <c r="Y193" s="85"/>
      <c r="Z193" s="85"/>
    </row>
    <row r="194" spans="1:26" x14ac:dyDescent="0.2">
      <c r="A194" s="133"/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U194" s="85"/>
      <c r="V194" s="85"/>
      <c r="W194" s="85"/>
      <c r="X194" s="85"/>
      <c r="Y194" s="85"/>
      <c r="Z194" s="85"/>
    </row>
    <row r="195" spans="1:26" x14ac:dyDescent="0.2">
      <c r="A195" s="133"/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U195" s="85"/>
      <c r="V195" s="85"/>
      <c r="W195" s="85"/>
      <c r="X195" s="85"/>
      <c r="Y195" s="85"/>
      <c r="Z195" s="85"/>
    </row>
    <row r="196" spans="1:26" x14ac:dyDescent="0.2">
      <c r="A196" s="133"/>
      <c r="B196" s="21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U196" s="85"/>
      <c r="V196" s="85"/>
      <c r="W196" s="85"/>
      <c r="X196" s="85"/>
      <c r="Y196" s="85"/>
      <c r="Z196" s="85"/>
    </row>
    <row r="197" spans="1:26" x14ac:dyDescent="0.2">
      <c r="A197" s="133"/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U197" s="85"/>
      <c r="V197" s="85"/>
      <c r="W197" s="85"/>
      <c r="X197" s="85"/>
      <c r="Y197" s="85"/>
      <c r="Z197" s="85"/>
    </row>
    <row r="198" spans="1:26" x14ac:dyDescent="0.2">
      <c r="A198" s="133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U198" s="85"/>
      <c r="V198" s="85"/>
      <c r="W198" s="85"/>
      <c r="X198" s="85"/>
      <c r="Y198" s="85"/>
      <c r="Z198" s="85"/>
    </row>
    <row r="199" spans="1:26" x14ac:dyDescent="0.2">
      <c r="A199" s="133"/>
      <c r="B199" s="21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U199" s="85"/>
      <c r="V199" s="85"/>
      <c r="W199" s="85"/>
      <c r="X199" s="85"/>
      <c r="Y199" s="85"/>
      <c r="Z199" s="85"/>
    </row>
    <row r="200" spans="1:26" x14ac:dyDescent="0.2">
      <c r="A200" s="133"/>
      <c r="B200" s="21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U200" s="85"/>
      <c r="V200" s="85"/>
      <c r="W200" s="85"/>
      <c r="X200" s="85"/>
      <c r="Y200" s="85"/>
      <c r="Z200" s="85"/>
    </row>
    <row r="201" spans="1:26" x14ac:dyDescent="0.2">
      <c r="A201" s="133"/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U201" s="85"/>
      <c r="V201" s="85"/>
      <c r="W201" s="85"/>
      <c r="X201" s="85"/>
      <c r="Y201" s="85"/>
      <c r="Z201" s="85"/>
    </row>
    <row r="202" spans="1:26" x14ac:dyDescent="0.2">
      <c r="A202" s="133"/>
      <c r="B202" s="21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U202" s="85"/>
      <c r="V202" s="85"/>
      <c r="W202" s="85"/>
      <c r="X202" s="85"/>
      <c r="Y202" s="85"/>
      <c r="Z202" s="85"/>
    </row>
    <row r="203" spans="1:26" x14ac:dyDescent="0.2">
      <c r="A203" s="133"/>
      <c r="B203" s="217"/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U203" s="85"/>
      <c r="V203" s="85"/>
      <c r="W203" s="85"/>
      <c r="X203" s="85"/>
      <c r="Y203" s="85"/>
      <c r="Z203" s="85"/>
    </row>
    <row r="204" spans="1:26" x14ac:dyDescent="0.2">
      <c r="A204" s="133"/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U204" s="85"/>
      <c r="V204" s="85"/>
      <c r="W204" s="85"/>
      <c r="X204" s="85"/>
      <c r="Y204" s="85"/>
      <c r="Z204" s="85"/>
    </row>
    <row r="205" spans="1:26" x14ac:dyDescent="0.2">
      <c r="A205" s="133"/>
      <c r="B205" s="217"/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U205" s="85"/>
      <c r="V205" s="85"/>
      <c r="W205" s="85"/>
      <c r="X205" s="85"/>
      <c r="Y205" s="85"/>
      <c r="Z205" s="85"/>
    </row>
    <row r="206" spans="1:26" x14ac:dyDescent="0.2">
      <c r="A206" s="133"/>
      <c r="B206" s="217"/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U206" s="85"/>
      <c r="V206" s="85"/>
      <c r="W206" s="85"/>
      <c r="X206" s="85"/>
      <c r="Y206" s="85"/>
      <c r="Z206" s="85"/>
    </row>
    <row r="207" spans="1:26" x14ac:dyDescent="0.2">
      <c r="A207" s="133"/>
      <c r="B207" s="217"/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U207" s="85"/>
      <c r="V207" s="85"/>
      <c r="W207" s="85"/>
      <c r="X207" s="85"/>
      <c r="Y207" s="85"/>
      <c r="Z207" s="85"/>
    </row>
    <row r="208" spans="1:26" x14ac:dyDescent="0.2">
      <c r="A208" s="133"/>
      <c r="B208" s="217"/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U208" s="85"/>
      <c r="V208" s="85"/>
      <c r="W208" s="85"/>
      <c r="X208" s="85"/>
      <c r="Y208" s="85"/>
      <c r="Z208" s="85"/>
    </row>
    <row r="209" spans="1:26" x14ac:dyDescent="0.2">
      <c r="A209" s="133"/>
      <c r="B209" s="217"/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U209" s="85"/>
      <c r="V209" s="85"/>
      <c r="W209" s="85"/>
      <c r="X209" s="85"/>
      <c r="Y209" s="85"/>
      <c r="Z209" s="85"/>
    </row>
    <row r="210" spans="1:26" x14ac:dyDescent="0.2">
      <c r="A210" s="133"/>
      <c r="B210" s="217"/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U210" s="85"/>
      <c r="V210" s="85"/>
      <c r="W210" s="85"/>
      <c r="X210" s="85"/>
      <c r="Y210" s="85"/>
      <c r="Z210" s="85"/>
    </row>
    <row r="211" spans="1:26" x14ac:dyDescent="0.2">
      <c r="A211" s="133"/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U211" s="85"/>
      <c r="V211" s="85"/>
      <c r="W211" s="85"/>
      <c r="X211" s="85"/>
      <c r="Y211" s="85"/>
      <c r="Z211" s="85"/>
    </row>
    <row r="212" spans="1:26" x14ac:dyDescent="0.2">
      <c r="A212" s="133"/>
      <c r="B212" s="217"/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U212" s="85"/>
      <c r="V212" s="85"/>
      <c r="W212" s="85"/>
      <c r="X212" s="85"/>
      <c r="Y212" s="85"/>
      <c r="Z212" s="85"/>
    </row>
    <row r="213" spans="1:26" x14ac:dyDescent="0.2">
      <c r="A213" s="133"/>
      <c r="B213" s="217"/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U213" s="85"/>
      <c r="V213" s="85"/>
      <c r="W213" s="85"/>
      <c r="X213" s="85"/>
      <c r="Y213" s="85"/>
      <c r="Z213" s="85"/>
    </row>
    <row r="214" spans="1:26" x14ac:dyDescent="0.2">
      <c r="A214" s="133"/>
      <c r="B214" s="217"/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U214" s="85"/>
      <c r="V214" s="85"/>
      <c r="W214" s="85"/>
      <c r="X214" s="85"/>
      <c r="Y214" s="85"/>
      <c r="Z214" s="85"/>
    </row>
    <row r="215" spans="1:26" x14ac:dyDescent="0.2">
      <c r="A215" s="133"/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U215" s="85"/>
      <c r="V215" s="85"/>
      <c r="W215" s="85"/>
      <c r="X215" s="85"/>
      <c r="Y215" s="85"/>
      <c r="Z215" s="85"/>
    </row>
    <row r="216" spans="1:26" x14ac:dyDescent="0.2">
      <c r="A216" s="133"/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U216" s="85"/>
      <c r="V216" s="85"/>
      <c r="W216" s="85"/>
      <c r="X216" s="85"/>
      <c r="Y216" s="85"/>
      <c r="Z216" s="85"/>
    </row>
    <row r="217" spans="1:26" x14ac:dyDescent="0.2">
      <c r="A217" s="133"/>
      <c r="B217" s="217"/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U217" s="85"/>
      <c r="V217" s="85"/>
      <c r="W217" s="85"/>
      <c r="X217" s="85"/>
      <c r="Y217" s="85"/>
      <c r="Z217" s="85"/>
    </row>
    <row r="218" spans="1:26" x14ac:dyDescent="0.2">
      <c r="A218" s="133"/>
      <c r="B218" s="217"/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U218" s="85"/>
      <c r="V218" s="85"/>
      <c r="W218" s="85"/>
      <c r="X218" s="85"/>
      <c r="Y218" s="85"/>
      <c r="Z218" s="85"/>
    </row>
    <row r="219" spans="1:26" x14ac:dyDescent="0.2">
      <c r="A219" s="133"/>
      <c r="B219" s="217"/>
      <c r="C219" s="217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U219" s="85"/>
      <c r="V219" s="85"/>
      <c r="W219" s="85"/>
      <c r="X219" s="85"/>
      <c r="Y219" s="85"/>
      <c r="Z219" s="85"/>
    </row>
    <row r="220" spans="1:26" x14ac:dyDescent="0.2">
      <c r="A220" s="133"/>
      <c r="B220" s="217"/>
      <c r="C220" s="217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U220" s="85"/>
      <c r="V220" s="85"/>
      <c r="W220" s="85"/>
      <c r="X220" s="85"/>
      <c r="Y220" s="85"/>
      <c r="Z220" s="85"/>
    </row>
    <row r="221" spans="1:26" x14ac:dyDescent="0.2">
      <c r="A221" s="133"/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U221" s="85"/>
      <c r="V221" s="85"/>
      <c r="W221" s="85"/>
      <c r="X221" s="85"/>
      <c r="Y221" s="85"/>
      <c r="Z221" s="85"/>
    </row>
    <row r="222" spans="1:26" x14ac:dyDescent="0.2">
      <c r="A222" s="133"/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U222" s="85"/>
      <c r="V222" s="85"/>
      <c r="W222" s="85"/>
      <c r="X222" s="85"/>
      <c r="Y222" s="85"/>
      <c r="Z222" s="85"/>
    </row>
    <row r="223" spans="1:26" x14ac:dyDescent="0.2">
      <c r="A223" s="133"/>
      <c r="B223" s="217"/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U223" s="85"/>
      <c r="V223" s="85"/>
      <c r="W223" s="85"/>
      <c r="X223" s="85"/>
      <c r="Y223" s="85"/>
      <c r="Z223" s="85"/>
    </row>
    <row r="224" spans="1:26" x14ac:dyDescent="0.2">
      <c r="A224" s="133"/>
      <c r="B224" s="217"/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U224" s="85"/>
      <c r="V224" s="85"/>
      <c r="W224" s="85"/>
      <c r="X224" s="85"/>
      <c r="Y224" s="85"/>
      <c r="Z224" s="85"/>
    </row>
    <row r="225" spans="1:26" x14ac:dyDescent="0.2">
      <c r="A225" s="133"/>
      <c r="B225" s="217"/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U225" s="85"/>
      <c r="V225" s="85"/>
      <c r="W225" s="85"/>
      <c r="X225" s="85"/>
      <c r="Y225" s="85"/>
      <c r="Z225" s="85"/>
    </row>
    <row r="226" spans="1:26" x14ac:dyDescent="0.2">
      <c r="A226" s="133"/>
      <c r="B226" s="217"/>
      <c r="C226" s="217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U226" s="85"/>
      <c r="V226" s="85"/>
      <c r="W226" s="85"/>
      <c r="X226" s="85"/>
      <c r="Y226" s="85"/>
      <c r="Z226" s="85"/>
    </row>
    <row r="227" spans="1:26" x14ac:dyDescent="0.2">
      <c r="A227" s="133"/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U227" s="85"/>
      <c r="V227" s="85"/>
      <c r="W227" s="85"/>
      <c r="X227" s="85"/>
      <c r="Y227" s="85"/>
      <c r="Z227" s="85"/>
    </row>
    <row r="228" spans="1:26" x14ac:dyDescent="0.2">
      <c r="A228" s="133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U228" s="85"/>
      <c r="V228" s="85"/>
      <c r="W228" s="85"/>
      <c r="X228" s="85"/>
      <c r="Y228" s="85"/>
      <c r="Z228" s="85"/>
    </row>
    <row r="229" spans="1:26" x14ac:dyDescent="0.2">
      <c r="A229" s="133"/>
      <c r="B229" s="217"/>
      <c r="C229" s="217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U229" s="85"/>
      <c r="V229" s="85"/>
      <c r="W229" s="85"/>
      <c r="X229" s="85"/>
      <c r="Y229" s="85"/>
      <c r="Z229" s="85"/>
    </row>
    <row r="230" spans="1:26" x14ac:dyDescent="0.2">
      <c r="A230" s="133"/>
      <c r="B230" s="217"/>
      <c r="C230" s="217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U230" s="85"/>
      <c r="V230" s="85"/>
      <c r="W230" s="85"/>
      <c r="X230" s="85"/>
      <c r="Y230" s="85"/>
      <c r="Z230" s="85"/>
    </row>
    <row r="231" spans="1:26" x14ac:dyDescent="0.2">
      <c r="A231" s="133"/>
      <c r="B231" s="217"/>
      <c r="C231" s="217"/>
      <c r="D231" s="217"/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U231" s="85"/>
      <c r="V231" s="85"/>
      <c r="W231" s="85"/>
      <c r="X231" s="85"/>
      <c r="Y231" s="85"/>
      <c r="Z231" s="85"/>
    </row>
    <row r="232" spans="1:26" x14ac:dyDescent="0.2">
      <c r="A232" s="133"/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U232" s="85"/>
      <c r="V232" s="85"/>
      <c r="W232" s="85"/>
      <c r="X232" s="85"/>
      <c r="Y232" s="85"/>
      <c r="Z232" s="85"/>
    </row>
    <row r="233" spans="1:26" x14ac:dyDescent="0.2">
      <c r="A233" s="133"/>
      <c r="B233" s="217"/>
      <c r="C233" s="217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U233" s="85"/>
      <c r="V233" s="85"/>
      <c r="W233" s="85"/>
      <c r="X233" s="85"/>
      <c r="Y233" s="85"/>
      <c r="Z233" s="85"/>
    </row>
    <row r="234" spans="1:26" x14ac:dyDescent="0.2">
      <c r="A234" s="133"/>
      <c r="B234" s="217"/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U234" s="85"/>
      <c r="V234" s="85"/>
      <c r="W234" s="85"/>
      <c r="X234" s="85"/>
      <c r="Y234" s="85"/>
      <c r="Z234" s="85"/>
    </row>
    <row r="235" spans="1:26" x14ac:dyDescent="0.2">
      <c r="A235" s="133"/>
      <c r="B235" s="217"/>
      <c r="C235" s="217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U235" s="85"/>
      <c r="V235" s="85"/>
      <c r="W235" s="85"/>
      <c r="X235" s="85"/>
      <c r="Y235" s="85"/>
      <c r="Z235" s="85"/>
    </row>
    <row r="236" spans="1:26" x14ac:dyDescent="0.2">
      <c r="A236" s="133"/>
      <c r="B236" s="217"/>
      <c r="C236" s="217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U236" s="85"/>
      <c r="V236" s="85"/>
      <c r="W236" s="85"/>
      <c r="X236" s="85"/>
      <c r="Y236" s="85"/>
      <c r="Z236" s="85"/>
    </row>
    <row r="237" spans="1:26" x14ac:dyDescent="0.2">
      <c r="A237" s="133"/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U237" s="85"/>
      <c r="V237" s="85"/>
      <c r="W237" s="85"/>
      <c r="X237" s="85"/>
      <c r="Y237" s="85"/>
      <c r="Z237" s="85"/>
    </row>
    <row r="238" spans="1:26" x14ac:dyDescent="0.2">
      <c r="A238" s="133"/>
      <c r="B238" s="217"/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U238" s="85"/>
      <c r="V238" s="85"/>
      <c r="W238" s="85"/>
      <c r="X238" s="85"/>
      <c r="Y238" s="85"/>
      <c r="Z238" s="85"/>
    </row>
    <row r="239" spans="1:26" x14ac:dyDescent="0.2">
      <c r="A239" s="133"/>
      <c r="B239" s="217"/>
      <c r="C239" s="217"/>
      <c r="D239" s="217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U239" s="85"/>
      <c r="V239" s="85"/>
      <c r="W239" s="85"/>
      <c r="X239" s="85"/>
      <c r="Y239" s="85"/>
      <c r="Z239" s="85"/>
    </row>
    <row r="240" spans="1:26" x14ac:dyDescent="0.2">
      <c r="A240" s="133"/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U240" s="85"/>
      <c r="V240" s="85"/>
      <c r="W240" s="85"/>
      <c r="X240" s="85"/>
      <c r="Y240" s="85"/>
      <c r="Z240" s="85"/>
    </row>
    <row r="241" spans="1:26" x14ac:dyDescent="0.2">
      <c r="A241" s="133"/>
      <c r="B241" s="217"/>
      <c r="C241" s="217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U241" s="85"/>
      <c r="V241" s="85"/>
      <c r="W241" s="85"/>
      <c r="X241" s="85"/>
      <c r="Y241" s="85"/>
      <c r="Z241" s="85"/>
    </row>
    <row r="242" spans="1:26" x14ac:dyDescent="0.2">
      <c r="A242" s="133"/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U242" s="85"/>
      <c r="V242" s="85"/>
      <c r="W242" s="85"/>
      <c r="X242" s="85"/>
      <c r="Y242" s="85"/>
      <c r="Z242" s="85"/>
    </row>
    <row r="243" spans="1:26" x14ac:dyDescent="0.2">
      <c r="A243" s="133"/>
      <c r="B243" s="217"/>
      <c r="C243" s="217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U243" s="85"/>
      <c r="V243" s="85"/>
      <c r="W243" s="85"/>
      <c r="X243" s="85"/>
      <c r="Y243" s="85"/>
      <c r="Z243" s="85"/>
    </row>
    <row r="244" spans="1:26" x14ac:dyDescent="0.2">
      <c r="A244" s="133"/>
      <c r="B244" s="217"/>
      <c r="C244" s="217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U244" s="85"/>
      <c r="V244" s="85"/>
      <c r="W244" s="85"/>
      <c r="X244" s="85"/>
      <c r="Y244" s="85"/>
      <c r="Z244" s="85"/>
    </row>
    <row r="245" spans="1:26" x14ac:dyDescent="0.2">
      <c r="A245" s="133"/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U245" s="85"/>
      <c r="V245" s="85"/>
      <c r="W245" s="85"/>
      <c r="X245" s="85"/>
      <c r="Y245" s="85"/>
      <c r="Z245" s="85"/>
    </row>
    <row r="246" spans="1:26" x14ac:dyDescent="0.2">
      <c r="A246" s="133"/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U246" s="85"/>
      <c r="V246" s="85"/>
      <c r="W246" s="85"/>
      <c r="X246" s="85"/>
      <c r="Y246" s="85"/>
      <c r="Z246" s="85"/>
    </row>
    <row r="247" spans="1:26" x14ac:dyDescent="0.2">
      <c r="A247" s="133"/>
      <c r="B247" s="217"/>
      <c r="C247" s="217"/>
      <c r="D247" s="217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U247" s="85"/>
      <c r="V247" s="85"/>
      <c r="W247" s="85"/>
      <c r="X247" s="85"/>
      <c r="Y247" s="85"/>
      <c r="Z247" s="85"/>
    </row>
    <row r="248" spans="1:26" x14ac:dyDescent="0.2">
      <c r="A248" s="133"/>
      <c r="B248" s="217"/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U248" s="85"/>
      <c r="V248" s="85"/>
      <c r="W248" s="85"/>
      <c r="X248" s="85"/>
      <c r="Y248" s="85"/>
      <c r="Z248" s="85"/>
    </row>
    <row r="249" spans="1:26" x14ac:dyDescent="0.2">
      <c r="A249" s="133"/>
      <c r="B249" s="217"/>
      <c r="C249" s="217"/>
      <c r="D249" s="217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U249" s="85"/>
      <c r="V249" s="85"/>
      <c r="W249" s="85"/>
      <c r="X249" s="85"/>
      <c r="Y249" s="85"/>
      <c r="Z249" s="85"/>
    </row>
    <row r="250" spans="1:26" x14ac:dyDescent="0.2">
      <c r="A250" s="133"/>
      <c r="B250" s="217"/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U250" s="85"/>
      <c r="V250" s="85"/>
      <c r="W250" s="85"/>
      <c r="X250" s="85"/>
      <c r="Y250" s="85"/>
      <c r="Z250" s="85"/>
    </row>
    <row r="251" spans="1:26" x14ac:dyDescent="0.2">
      <c r="A251" s="133"/>
      <c r="B251" s="217"/>
      <c r="C251" s="217"/>
      <c r="D251" s="217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U251" s="85"/>
      <c r="V251" s="85"/>
      <c r="W251" s="85"/>
      <c r="X251" s="85"/>
      <c r="Y251" s="85"/>
      <c r="Z251" s="85"/>
    </row>
    <row r="252" spans="1:26" x14ac:dyDescent="0.2">
      <c r="A252" s="133"/>
      <c r="B252" s="217"/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U252" s="85"/>
      <c r="V252" s="85"/>
      <c r="W252" s="85"/>
      <c r="X252" s="85"/>
      <c r="Y252" s="85"/>
      <c r="Z252" s="85"/>
    </row>
    <row r="253" spans="1:26" x14ac:dyDescent="0.2">
      <c r="A253" s="133"/>
      <c r="B253" s="217"/>
      <c r="C253" s="217"/>
      <c r="D253" s="217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U253" s="85"/>
      <c r="V253" s="85"/>
      <c r="W253" s="85"/>
      <c r="X253" s="85"/>
      <c r="Y253" s="85"/>
      <c r="Z253" s="85"/>
    </row>
    <row r="254" spans="1:26" x14ac:dyDescent="0.2">
      <c r="A254" s="133"/>
      <c r="B254" s="217"/>
      <c r="C254" s="217"/>
      <c r="D254" s="217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U254" s="85"/>
      <c r="V254" s="85"/>
      <c r="W254" s="85"/>
      <c r="X254" s="85"/>
      <c r="Y254" s="85"/>
      <c r="Z254" s="85"/>
    </row>
    <row r="255" spans="1:26" x14ac:dyDescent="0.2">
      <c r="A255" s="133"/>
      <c r="B255" s="217"/>
      <c r="C255" s="217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U255" s="85"/>
      <c r="V255" s="85"/>
      <c r="W255" s="85"/>
      <c r="X255" s="85"/>
      <c r="Y255" s="85"/>
      <c r="Z255" s="85"/>
    </row>
    <row r="256" spans="1:26" x14ac:dyDescent="0.2">
      <c r="A256" s="133"/>
      <c r="B256" s="217"/>
      <c r="C256" s="217"/>
      <c r="D256" s="217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U256" s="85"/>
      <c r="V256" s="85"/>
      <c r="W256" s="85"/>
      <c r="X256" s="85"/>
      <c r="Y256" s="85"/>
      <c r="Z256" s="85"/>
    </row>
    <row r="257" spans="1:26" x14ac:dyDescent="0.2">
      <c r="A257" s="133"/>
      <c r="B257" s="217"/>
      <c r="C257" s="217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U257" s="85"/>
      <c r="V257" s="85"/>
      <c r="W257" s="85"/>
      <c r="X257" s="85"/>
      <c r="Y257" s="85"/>
      <c r="Z257" s="85"/>
    </row>
    <row r="258" spans="1:26" x14ac:dyDescent="0.2">
      <c r="A258" s="133"/>
      <c r="B258" s="217"/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U258" s="85"/>
      <c r="V258" s="85"/>
      <c r="W258" s="85"/>
      <c r="X258" s="85"/>
      <c r="Y258" s="85"/>
      <c r="Z258" s="85"/>
    </row>
    <row r="259" spans="1:26" x14ac:dyDescent="0.2">
      <c r="A259" s="133"/>
      <c r="B259" s="217"/>
      <c r="C259" s="217"/>
      <c r="D259" s="217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U259" s="85"/>
      <c r="V259" s="85"/>
      <c r="W259" s="85"/>
      <c r="X259" s="85"/>
      <c r="Y259" s="85"/>
      <c r="Z259" s="85"/>
    </row>
    <row r="260" spans="1:26" x14ac:dyDescent="0.2">
      <c r="A260" s="133"/>
      <c r="B260" s="217"/>
      <c r="C260" s="217"/>
      <c r="D260" s="217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U260" s="85"/>
      <c r="V260" s="85"/>
      <c r="W260" s="85"/>
      <c r="X260" s="85"/>
      <c r="Y260" s="85"/>
      <c r="Z260" s="85"/>
    </row>
    <row r="261" spans="1:26" x14ac:dyDescent="0.2">
      <c r="A261" s="133"/>
      <c r="B261" s="217"/>
      <c r="C261" s="217"/>
      <c r="D261" s="217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U261" s="85"/>
      <c r="V261" s="85"/>
      <c r="W261" s="85"/>
      <c r="X261" s="85"/>
      <c r="Y261" s="85"/>
      <c r="Z261" s="85"/>
    </row>
    <row r="262" spans="1:26" x14ac:dyDescent="0.2">
      <c r="A262" s="133"/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U262" s="85"/>
      <c r="V262" s="85"/>
      <c r="W262" s="85"/>
      <c r="X262" s="85"/>
      <c r="Y262" s="85"/>
      <c r="Z262" s="85"/>
    </row>
    <row r="263" spans="1:26" x14ac:dyDescent="0.2">
      <c r="A263" s="133"/>
      <c r="B263" s="217"/>
      <c r="C263" s="217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U263" s="85"/>
      <c r="V263" s="85"/>
      <c r="W263" s="85"/>
      <c r="X263" s="85"/>
      <c r="Y263" s="85"/>
      <c r="Z263" s="85"/>
    </row>
    <row r="264" spans="1:26" x14ac:dyDescent="0.2">
      <c r="A264" s="133"/>
      <c r="B264" s="217"/>
      <c r="C264" s="217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U264" s="85"/>
      <c r="V264" s="85"/>
      <c r="W264" s="85"/>
      <c r="X264" s="85"/>
      <c r="Y264" s="85"/>
      <c r="Z264" s="85"/>
    </row>
    <row r="265" spans="1:26" x14ac:dyDescent="0.2">
      <c r="A265" s="133"/>
      <c r="B265" s="217"/>
      <c r="C265" s="217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U265" s="85"/>
      <c r="V265" s="85"/>
      <c r="W265" s="85"/>
      <c r="X265" s="85"/>
      <c r="Y265" s="85"/>
      <c r="Z265" s="85"/>
    </row>
    <row r="266" spans="1:26" x14ac:dyDescent="0.2">
      <c r="A266" s="133"/>
      <c r="B266" s="217"/>
      <c r="C266" s="217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U266" s="85"/>
      <c r="V266" s="85"/>
      <c r="W266" s="85"/>
      <c r="X266" s="85"/>
      <c r="Y266" s="85"/>
      <c r="Z266" s="85"/>
    </row>
    <row r="267" spans="1:26" x14ac:dyDescent="0.2">
      <c r="A267" s="133"/>
      <c r="B267" s="217"/>
      <c r="C267" s="217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U267" s="85"/>
      <c r="V267" s="85"/>
      <c r="W267" s="85"/>
      <c r="X267" s="85"/>
      <c r="Y267" s="85"/>
      <c r="Z267" s="85"/>
    </row>
    <row r="268" spans="1:26" x14ac:dyDescent="0.2">
      <c r="A268" s="133"/>
      <c r="B268" s="217"/>
      <c r="C268" s="217"/>
      <c r="D268" s="217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U268" s="85"/>
      <c r="V268" s="85"/>
      <c r="W268" s="85"/>
      <c r="X268" s="85"/>
      <c r="Y268" s="85"/>
      <c r="Z268" s="85"/>
    </row>
    <row r="269" spans="1:26" x14ac:dyDescent="0.2">
      <c r="A269" s="133"/>
      <c r="B269" s="217"/>
      <c r="C269" s="217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U269" s="85"/>
      <c r="V269" s="85"/>
      <c r="W269" s="85"/>
      <c r="X269" s="85"/>
      <c r="Y269" s="85"/>
      <c r="Z269" s="85"/>
    </row>
    <row r="270" spans="1:26" x14ac:dyDescent="0.2">
      <c r="A270" s="133"/>
      <c r="B270" s="217"/>
      <c r="C270" s="217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U270" s="85"/>
      <c r="V270" s="85"/>
      <c r="W270" s="85"/>
      <c r="X270" s="85"/>
      <c r="Y270" s="85"/>
      <c r="Z270" s="85"/>
    </row>
    <row r="271" spans="1:26" x14ac:dyDescent="0.2">
      <c r="A271" s="133"/>
      <c r="B271" s="217"/>
      <c r="C271" s="217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U271" s="85"/>
      <c r="V271" s="85"/>
      <c r="W271" s="85"/>
      <c r="X271" s="85"/>
      <c r="Y271" s="85"/>
      <c r="Z271" s="85"/>
    </row>
    <row r="272" spans="1:26" x14ac:dyDescent="0.2">
      <c r="A272" s="133"/>
      <c r="B272" s="217"/>
      <c r="C272" s="217"/>
      <c r="D272" s="217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U272" s="85"/>
      <c r="V272" s="85"/>
      <c r="W272" s="85"/>
      <c r="X272" s="85"/>
      <c r="Y272" s="85"/>
      <c r="Z272" s="85"/>
    </row>
    <row r="273" spans="1:26" x14ac:dyDescent="0.2">
      <c r="A273" s="133"/>
      <c r="B273" s="217"/>
      <c r="C273" s="217"/>
      <c r="D273" s="2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U273" s="85"/>
      <c r="V273" s="85"/>
      <c r="W273" s="85"/>
      <c r="X273" s="85"/>
      <c r="Y273" s="85"/>
      <c r="Z273" s="85"/>
    </row>
    <row r="274" spans="1:26" x14ac:dyDescent="0.2">
      <c r="A274" s="133"/>
      <c r="B274" s="217"/>
      <c r="C274" s="217"/>
      <c r="D274" s="217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U274" s="85"/>
      <c r="V274" s="85"/>
      <c r="W274" s="85"/>
      <c r="X274" s="85"/>
      <c r="Y274" s="85"/>
      <c r="Z274" s="85"/>
    </row>
    <row r="275" spans="1:26" x14ac:dyDescent="0.2">
      <c r="A275" s="133"/>
      <c r="B275" s="217"/>
      <c r="C275" s="217"/>
      <c r="D275" s="217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U275" s="85"/>
      <c r="V275" s="85"/>
      <c r="W275" s="85"/>
      <c r="X275" s="85"/>
      <c r="Y275" s="85"/>
      <c r="Z275" s="85"/>
    </row>
    <row r="276" spans="1:26" x14ac:dyDescent="0.2">
      <c r="A276" s="133"/>
      <c r="B276" s="217"/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U276" s="85"/>
      <c r="V276" s="85"/>
      <c r="W276" s="85"/>
      <c r="X276" s="85"/>
      <c r="Y276" s="85"/>
      <c r="Z276" s="85"/>
    </row>
    <row r="277" spans="1:26" x14ac:dyDescent="0.2">
      <c r="A277" s="133"/>
      <c r="B277" s="217"/>
      <c r="C277" s="217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U277" s="85"/>
      <c r="V277" s="85"/>
      <c r="W277" s="85"/>
      <c r="X277" s="85"/>
      <c r="Y277" s="85"/>
      <c r="Z277" s="85"/>
    </row>
    <row r="278" spans="1:26" x14ac:dyDescent="0.2">
      <c r="A278" s="133"/>
      <c r="B278" s="217"/>
      <c r="C278" s="217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U278" s="85"/>
      <c r="V278" s="85"/>
      <c r="W278" s="85"/>
      <c r="X278" s="85"/>
      <c r="Y278" s="85"/>
      <c r="Z278" s="85"/>
    </row>
    <row r="279" spans="1:26" x14ac:dyDescent="0.2">
      <c r="A279" s="133"/>
      <c r="B279" s="217"/>
      <c r="C279" s="217"/>
      <c r="D279" s="217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U279" s="85"/>
      <c r="V279" s="85"/>
      <c r="W279" s="85"/>
      <c r="X279" s="85"/>
      <c r="Y279" s="85"/>
      <c r="Z279" s="85"/>
    </row>
    <row r="280" spans="1:26" x14ac:dyDescent="0.2">
      <c r="A280" s="133"/>
      <c r="B280" s="217"/>
      <c r="C280" s="217"/>
      <c r="D280" s="217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U280" s="85"/>
      <c r="V280" s="85"/>
      <c r="W280" s="85"/>
      <c r="X280" s="85"/>
      <c r="Y280" s="85"/>
      <c r="Z280" s="85"/>
    </row>
    <row r="281" spans="1:26" x14ac:dyDescent="0.2">
      <c r="A281" s="133"/>
      <c r="B281" s="217"/>
      <c r="C281" s="217"/>
      <c r="D281" s="217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U281" s="85"/>
      <c r="V281" s="85"/>
      <c r="W281" s="85"/>
      <c r="X281" s="85"/>
      <c r="Y281" s="85"/>
      <c r="Z281" s="85"/>
    </row>
    <row r="282" spans="1:26" x14ac:dyDescent="0.2">
      <c r="A282" s="133"/>
      <c r="B282" s="217"/>
      <c r="C282" s="217"/>
      <c r="D282" s="217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U282" s="85"/>
      <c r="V282" s="85"/>
      <c r="W282" s="85"/>
      <c r="X282" s="85"/>
      <c r="Y282" s="85"/>
      <c r="Z282" s="85"/>
    </row>
    <row r="283" spans="1:26" x14ac:dyDescent="0.2">
      <c r="A283" s="133"/>
      <c r="B283" s="217"/>
      <c r="C283" s="217"/>
      <c r="D283" s="217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U283" s="85"/>
      <c r="V283" s="85"/>
      <c r="W283" s="85"/>
      <c r="X283" s="85"/>
      <c r="Y283" s="85"/>
      <c r="Z283" s="85"/>
    </row>
    <row r="284" spans="1:26" x14ac:dyDescent="0.2">
      <c r="A284" s="133"/>
      <c r="B284" s="217"/>
      <c r="C284" s="217"/>
      <c r="D284" s="217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U284" s="85"/>
      <c r="V284" s="85"/>
      <c r="W284" s="85"/>
      <c r="X284" s="85"/>
      <c r="Y284" s="85"/>
      <c r="Z284" s="85"/>
    </row>
    <row r="285" spans="1:26" x14ac:dyDescent="0.2">
      <c r="A285" s="133"/>
      <c r="B285" s="217"/>
      <c r="C285" s="217"/>
      <c r="D285" s="217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U285" s="85"/>
      <c r="V285" s="85"/>
      <c r="W285" s="85"/>
      <c r="X285" s="85"/>
      <c r="Y285" s="85"/>
      <c r="Z285" s="85"/>
    </row>
    <row r="286" spans="1:26" x14ac:dyDescent="0.2">
      <c r="A286" s="133"/>
      <c r="B286" s="217"/>
      <c r="C286" s="217"/>
      <c r="D286" s="217"/>
      <c r="E286" s="217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U286" s="85"/>
      <c r="V286" s="85"/>
      <c r="W286" s="85"/>
      <c r="X286" s="85"/>
      <c r="Y286" s="85"/>
      <c r="Z286" s="85"/>
    </row>
    <row r="287" spans="1:26" x14ac:dyDescent="0.2">
      <c r="A287" s="133"/>
      <c r="B287" s="217"/>
      <c r="C287" s="217"/>
      <c r="D287" s="217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U287" s="85"/>
      <c r="V287" s="85"/>
      <c r="W287" s="85"/>
      <c r="X287" s="85"/>
      <c r="Y287" s="85"/>
      <c r="Z287" s="85"/>
    </row>
    <row r="288" spans="1:26" x14ac:dyDescent="0.2">
      <c r="A288" s="133"/>
      <c r="B288" s="217"/>
      <c r="C288" s="217"/>
      <c r="D288" s="217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U288" s="85"/>
      <c r="V288" s="85"/>
      <c r="W288" s="85"/>
      <c r="X288" s="85"/>
      <c r="Y288" s="85"/>
      <c r="Z288" s="85"/>
    </row>
    <row r="289" spans="1:26" x14ac:dyDescent="0.2">
      <c r="A289" s="133"/>
      <c r="B289" s="217"/>
      <c r="C289" s="217"/>
      <c r="D289" s="217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U289" s="85"/>
      <c r="V289" s="85"/>
      <c r="W289" s="85"/>
      <c r="X289" s="85"/>
      <c r="Y289" s="85"/>
      <c r="Z289" s="85"/>
    </row>
    <row r="290" spans="1:26" x14ac:dyDescent="0.2">
      <c r="A290" s="133"/>
      <c r="B290" s="217"/>
      <c r="C290" s="217"/>
      <c r="D290" s="217"/>
      <c r="E290" s="217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U290" s="85"/>
      <c r="V290" s="85"/>
      <c r="W290" s="85"/>
      <c r="X290" s="85"/>
      <c r="Y290" s="85"/>
      <c r="Z290" s="85"/>
    </row>
    <row r="291" spans="1:26" x14ac:dyDescent="0.2">
      <c r="A291" s="133"/>
      <c r="B291" s="217"/>
      <c r="C291" s="217"/>
      <c r="D291" s="217"/>
      <c r="E291" s="217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U291" s="85"/>
      <c r="V291" s="85"/>
      <c r="W291" s="85"/>
      <c r="X291" s="85"/>
      <c r="Y291" s="85"/>
      <c r="Z291" s="85"/>
    </row>
    <row r="292" spans="1:26" x14ac:dyDescent="0.2">
      <c r="A292" s="133"/>
      <c r="B292" s="217"/>
      <c r="C292" s="217"/>
      <c r="D292" s="217"/>
      <c r="E292" s="217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U292" s="85"/>
      <c r="V292" s="85"/>
      <c r="W292" s="85"/>
      <c r="X292" s="85"/>
      <c r="Y292" s="85"/>
      <c r="Z292" s="85"/>
    </row>
    <row r="293" spans="1:26" x14ac:dyDescent="0.2">
      <c r="A293" s="133"/>
      <c r="B293" s="217"/>
      <c r="C293" s="217"/>
      <c r="D293" s="217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U293" s="85"/>
      <c r="V293" s="85"/>
      <c r="W293" s="85"/>
      <c r="X293" s="85"/>
      <c r="Y293" s="85"/>
      <c r="Z293" s="85"/>
    </row>
    <row r="294" spans="1:26" x14ac:dyDescent="0.2">
      <c r="A294" s="133"/>
      <c r="B294" s="217"/>
      <c r="C294" s="217"/>
      <c r="D294" s="217"/>
      <c r="E294" s="217"/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U294" s="85"/>
      <c r="V294" s="85"/>
      <c r="W294" s="85"/>
      <c r="X294" s="85"/>
      <c r="Y294" s="85"/>
      <c r="Z294" s="85"/>
    </row>
    <row r="295" spans="1:26" x14ac:dyDescent="0.2">
      <c r="A295" s="133"/>
      <c r="B295" s="217"/>
      <c r="C295" s="217"/>
      <c r="D295" s="217"/>
      <c r="E295" s="217"/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U295" s="85"/>
      <c r="V295" s="85"/>
      <c r="W295" s="85"/>
      <c r="X295" s="85"/>
      <c r="Y295" s="85"/>
      <c r="Z295" s="85"/>
    </row>
    <row r="296" spans="1:26" x14ac:dyDescent="0.2">
      <c r="A296" s="133"/>
      <c r="B296" s="217"/>
      <c r="C296" s="217"/>
      <c r="D296" s="217"/>
      <c r="E296" s="217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U296" s="85"/>
      <c r="V296" s="85"/>
      <c r="W296" s="85"/>
      <c r="X296" s="85"/>
      <c r="Y296" s="85"/>
      <c r="Z296" s="85"/>
    </row>
    <row r="297" spans="1:26" x14ac:dyDescent="0.2">
      <c r="A297" s="133"/>
      <c r="B297" s="217"/>
      <c r="C297" s="217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U297" s="85"/>
      <c r="V297" s="85"/>
      <c r="W297" s="85"/>
      <c r="X297" s="85"/>
      <c r="Y297" s="85"/>
      <c r="Z297" s="85"/>
    </row>
    <row r="298" spans="1:26" x14ac:dyDescent="0.2">
      <c r="A298" s="133"/>
      <c r="B298" s="217"/>
      <c r="C298" s="217"/>
      <c r="D298" s="217"/>
      <c r="E298" s="217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U298" s="85"/>
      <c r="V298" s="85"/>
      <c r="W298" s="85"/>
      <c r="X298" s="85"/>
      <c r="Y298" s="85"/>
      <c r="Z298" s="85"/>
    </row>
    <row r="299" spans="1:26" x14ac:dyDescent="0.2">
      <c r="A299" s="133"/>
      <c r="B299" s="217"/>
      <c r="C299" s="217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U299" s="85"/>
      <c r="V299" s="85"/>
      <c r="W299" s="85"/>
      <c r="X299" s="85"/>
      <c r="Y299" s="85"/>
      <c r="Z299" s="85"/>
    </row>
    <row r="300" spans="1:26" x14ac:dyDescent="0.2">
      <c r="A300" s="133"/>
      <c r="B300" s="217"/>
      <c r="C300" s="217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U300" s="85"/>
      <c r="V300" s="85"/>
      <c r="W300" s="85"/>
      <c r="X300" s="85"/>
      <c r="Y300" s="85"/>
      <c r="Z300" s="85"/>
    </row>
    <row r="301" spans="1:26" x14ac:dyDescent="0.2">
      <c r="A301" s="133"/>
      <c r="B301" s="217"/>
      <c r="C301" s="217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U301" s="85"/>
      <c r="V301" s="85"/>
      <c r="W301" s="85"/>
      <c r="X301" s="85"/>
      <c r="Y301" s="85"/>
      <c r="Z301" s="85"/>
    </row>
    <row r="302" spans="1:26" x14ac:dyDescent="0.2">
      <c r="A302" s="133"/>
      <c r="B302" s="217"/>
      <c r="C302" s="217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U302" s="85"/>
      <c r="V302" s="85"/>
      <c r="W302" s="85"/>
      <c r="X302" s="85"/>
      <c r="Y302" s="85"/>
      <c r="Z302" s="85"/>
    </row>
    <row r="303" spans="1:26" x14ac:dyDescent="0.2">
      <c r="A303" s="133"/>
      <c r="B303" s="217"/>
      <c r="C303" s="217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U303" s="85"/>
      <c r="V303" s="85"/>
      <c r="W303" s="85"/>
      <c r="X303" s="85"/>
      <c r="Y303" s="85"/>
      <c r="Z303" s="85"/>
    </row>
    <row r="304" spans="1:26" x14ac:dyDescent="0.2">
      <c r="A304" s="133"/>
      <c r="B304" s="217"/>
      <c r="C304" s="217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U304" s="85"/>
      <c r="V304" s="85"/>
      <c r="W304" s="85"/>
      <c r="X304" s="85"/>
      <c r="Y304" s="85"/>
      <c r="Z304" s="85"/>
    </row>
    <row r="305" spans="1:26" x14ac:dyDescent="0.2">
      <c r="A305" s="133"/>
      <c r="B305" s="217"/>
      <c r="C305" s="217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U305" s="85"/>
      <c r="V305" s="85"/>
      <c r="W305" s="85"/>
      <c r="X305" s="85"/>
      <c r="Y305" s="85"/>
      <c r="Z305" s="85"/>
    </row>
    <row r="306" spans="1:26" x14ac:dyDescent="0.2">
      <c r="A306" s="133"/>
      <c r="B306" s="217"/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U306" s="85"/>
      <c r="V306" s="85"/>
      <c r="W306" s="85"/>
      <c r="X306" s="85"/>
      <c r="Y306" s="85"/>
      <c r="Z306" s="85"/>
    </row>
    <row r="307" spans="1:26" x14ac:dyDescent="0.2">
      <c r="A307" s="133"/>
      <c r="B307" s="217"/>
      <c r="C307" s="217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U307" s="85"/>
      <c r="V307" s="85"/>
      <c r="W307" s="85"/>
      <c r="X307" s="85"/>
      <c r="Y307" s="85"/>
      <c r="Z307" s="85"/>
    </row>
    <row r="308" spans="1:26" x14ac:dyDescent="0.2">
      <c r="A308" s="133"/>
      <c r="B308" s="217"/>
      <c r="C308" s="217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U308" s="85"/>
      <c r="V308" s="85"/>
      <c r="W308" s="85"/>
      <c r="X308" s="85"/>
      <c r="Y308" s="85"/>
      <c r="Z308" s="85"/>
    </row>
    <row r="309" spans="1:26" x14ac:dyDescent="0.2">
      <c r="A309" s="133"/>
      <c r="B309" s="217"/>
      <c r="C309" s="217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U309" s="85"/>
      <c r="V309" s="85"/>
      <c r="W309" s="85"/>
      <c r="X309" s="85"/>
      <c r="Y309" s="85"/>
      <c r="Z309" s="85"/>
    </row>
    <row r="310" spans="1:26" x14ac:dyDescent="0.2">
      <c r="A310" s="133"/>
      <c r="B310" s="217"/>
      <c r="C310" s="217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U310" s="85"/>
      <c r="V310" s="85"/>
      <c r="W310" s="85"/>
      <c r="X310" s="85"/>
      <c r="Y310" s="85"/>
      <c r="Z310" s="85"/>
    </row>
    <row r="311" spans="1:26" x14ac:dyDescent="0.2">
      <c r="A311" s="133"/>
      <c r="B311" s="217"/>
      <c r="C311" s="217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U311" s="85"/>
      <c r="V311" s="85"/>
      <c r="W311" s="85"/>
      <c r="X311" s="85"/>
      <c r="Y311" s="85"/>
      <c r="Z311" s="85"/>
    </row>
    <row r="312" spans="1:26" x14ac:dyDescent="0.2">
      <c r="U312" s="85"/>
      <c r="V312" s="85"/>
      <c r="W312" s="85"/>
      <c r="X312" s="85"/>
      <c r="Y312" s="85"/>
      <c r="Z312" s="85"/>
    </row>
    <row r="313" spans="1:26" x14ac:dyDescent="0.2">
      <c r="U313" s="85"/>
      <c r="V313" s="85"/>
      <c r="W313" s="85"/>
      <c r="X313" s="85"/>
      <c r="Y313" s="85"/>
      <c r="Z313" s="85"/>
    </row>
    <row r="314" spans="1:26" x14ac:dyDescent="0.2">
      <c r="U314" s="85"/>
      <c r="V314" s="85"/>
      <c r="W314" s="85"/>
      <c r="X314" s="85"/>
      <c r="Y314" s="85"/>
      <c r="Z314" s="85"/>
    </row>
    <row r="315" spans="1:26" x14ac:dyDescent="0.2">
      <c r="U315" s="85"/>
      <c r="V315" s="85"/>
      <c r="W315" s="85"/>
      <c r="X315" s="85"/>
      <c r="Y315" s="85"/>
      <c r="Z315" s="85"/>
    </row>
    <row r="316" spans="1:26" x14ac:dyDescent="0.2">
      <c r="U316" s="85"/>
      <c r="V316" s="85"/>
      <c r="W316" s="85"/>
      <c r="X316" s="85"/>
      <c r="Y316" s="85"/>
      <c r="Z316" s="85"/>
    </row>
    <row r="317" spans="1:26" x14ac:dyDescent="0.2">
      <c r="U317" s="85"/>
      <c r="V317" s="85"/>
      <c r="W317" s="85"/>
      <c r="X317" s="85"/>
      <c r="Y317" s="85"/>
      <c r="Z317" s="85"/>
    </row>
    <row r="318" spans="1:26" x14ac:dyDescent="0.2">
      <c r="U318" s="85"/>
      <c r="V318" s="85"/>
      <c r="W318" s="85"/>
      <c r="X318" s="85"/>
      <c r="Y318" s="85"/>
      <c r="Z318" s="85"/>
    </row>
    <row r="319" spans="1:26" x14ac:dyDescent="0.2">
      <c r="U319" s="85"/>
      <c r="V319" s="85"/>
      <c r="W319" s="85"/>
      <c r="X319" s="85"/>
      <c r="Y319" s="85"/>
      <c r="Z319" s="85"/>
    </row>
    <row r="320" spans="1:26" x14ac:dyDescent="0.2">
      <c r="U320" s="85"/>
      <c r="V320" s="85"/>
      <c r="W320" s="85"/>
      <c r="X320" s="85"/>
      <c r="Y320" s="85"/>
      <c r="Z320" s="85"/>
    </row>
    <row r="321" spans="21:26" x14ac:dyDescent="0.2">
      <c r="U321" s="85"/>
      <c r="V321" s="85"/>
      <c r="W321" s="85"/>
      <c r="X321" s="85"/>
      <c r="Y321" s="85"/>
      <c r="Z321" s="85"/>
    </row>
    <row r="322" spans="21:26" x14ac:dyDescent="0.2">
      <c r="U322" s="85"/>
      <c r="V322" s="85"/>
      <c r="W322" s="85"/>
      <c r="X322" s="85"/>
      <c r="Y322" s="85"/>
      <c r="Z322" s="85"/>
    </row>
    <row r="323" spans="21:26" x14ac:dyDescent="0.2">
      <c r="U323" s="85"/>
      <c r="V323" s="85"/>
      <c r="W323" s="85"/>
      <c r="X323" s="85"/>
      <c r="Y323" s="85"/>
      <c r="Z323" s="85"/>
    </row>
    <row r="324" spans="21:26" x14ac:dyDescent="0.2">
      <c r="U324" s="85"/>
      <c r="V324" s="85"/>
      <c r="W324" s="85"/>
      <c r="X324" s="85"/>
      <c r="Y324" s="85"/>
      <c r="Z324" s="85"/>
    </row>
    <row r="325" spans="21:26" x14ac:dyDescent="0.2">
      <c r="U325" s="85"/>
      <c r="V325" s="85"/>
      <c r="W325" s="85"/>
      <c r="X325" s="85"/>
      <c r="Y325" s="85"/>
      <c r="Z325" s="85"/>
    </row>
    <row r="326" spans="21:26" x14ac:dyDescent="0.2">
      <c r="U326" s="85"/>
      <c r="V326" s="85"/>
      <c r="W326" s="85"/>
      <c r="X326" s="85"/>
      <c r="Y326" s="85"/>
      <c r="Z326" s="85"/>
    </row>
    <row r="327" spans="21:26" x14ac:dyDescent="0.2">
      <c r="U327" s="85"/>
      <c r="V327" s="85"/>
      <c r="W327" s="85"/>
      <c r="X327" s="85"/>
      <c r="Y327" s="85"/>
      <c r="Z327" s="85"/>
    </row>
    <row r="328" spans="21:26" x14ac:dyDescent="0.2">
      <c r="U328" s="85"/>
      <c r="V328" s="85"/>
      <c r="W328" s="85"/>
      <c r="X328" s="85"/>
      <c r="Y328" s="85"/>
      <c r="Z328" s="85"/>
    </row>
    <row r="329" spans="21:26" x14ac:dyDescent="0.2">
      <c r="U329" s="85"/>
      <c r="V329" s="85"/>
      <c r="W329" s="85"/>
      <c r="X329" s="85"/>
      <c r="Y329" s="85"/>
      <c r="Z329" s="85"/>
    </row>
    <row r="330" spans="21:26" x14ac:dyDescent="0.2">
      <c r="U330" s="85"/>
      <c r="V330" s="85"/>
      <c r="W330" s="85"/>
      <c r="X330" s="85"/>
      <c r="Y330" s="85"/>
      <c r="Z330" s="85"/>
    </row>
    <row r="331" spans="21:26" x14ac:dyDescent="0.2">
      <c r="U331" s="85"/>
      <c r="V331" s="85"/>
      <c r="W331" s="85"/>
      <c r="X331" s="85"/>
      <c r="Y331" s="85"/>
      <c r="Z331" s="85"/>
    </row>
    <row r="332" spans="21:26" x14ac:dyDescent="0.2">
      <c r="U332" s="85"/>
      <c r="V332" s="85"/>
      <c r="W332" s="85"/>
      <c r="X332" s="85"/>
      <c r="Y332" s="85"/>
      <c r="Z332" s="85"/>
    </row>
    <row r="333" spans="21:26" x14ac:dyDescent="0.2">
      <c r="U333" s="85"/>
      <c r="V333" s="85"/>
      <c r="W333" s="85"/>
      <c r="X333" s="85"/>
      <c r="Y333" s="85"/>
      <c r="Z333" s="85"/>
    </row>
    <row r="334" spans="21:26" x14ac:dyDescent="0.2">
      <c r="U334" s="85"/>
      <c r="V334" s="85"/>
      <c r="W334" s="85"/>
      <c r="X334" s="85"/>
      <c r="Y334" s="85"/>
      <c r="Z334" s="85"/>
    </row>
    <row r="335" spans="21:26" x14ac:dyDescent="0.2">
      <c r="U335" s="85"/>
      <c r="V335" s="85"/>
      <c r="W335" s="85"/>
      <c r="X335" s="85"/>
      <c r="Y335" s="85"/>
      <c r="Z335" s="85"/>
    </row>
    <row r="336" spans="21:26" x14ac:dyDescent="0.2">
      <c r="U336" s="85"/>
      <c r="V336" s="85"/>
      <c r="W336" s="85"/>
      <c r="X336" s="85"/>
      <c r="Y336" s="85"/>
      <c r="Z336" s="85"/>
    </row>
    <row r="337" spans="21:26" x14ac:dyDescent="0.2">
      <c r="U337" s="85"/>
      <c r="V337" s="85"/>
      <c r="W337" s="85"/>
      <c r="X337" s="85"/>
      <c r="Y337" s="85"/>
      <c r="Z337" s="85"/>
    </row>
    <row r="338" spans="21:26" x14ac:dyDescent="0.2">
      <c r="U338" s="85"/>
      <c r="V338" s="85"/>
      <c r="W338" s="85"/>
      <c r="X338" s="85"/>
      <c r="Y338" s="85"/>
      <c r="Z338" s="85"/>
    </row>
    <row r="339" spans="21:26" x14ac:dyDescent="0.2">
      <c r="U339" s="85"/>
      <c r="V339" s="85"/>
      <c r="W339" s="85"/>
      <c r="X339" s="85"/>
      <c r="Y339" s="85"/>
      <c r="Z339" s="85"/>
    </row>
    <row r="340" spans="21:26" x14ac:dyDescent="0.2">
      <c r="U340" s="85"/>
      <c r="V340" s="85"/>
      <c r="W340" s="85"/>
      <c r="X340" s="85"/>
      <c r="Y340" s="85"/>
      <c r="Z340" s="85"/>
    </row>
    <row r="341" spans="21:26" x14ac:dyDescent="0.2">
      <c r="U341" s="85"/>
      <c r="V341" s="85"/>
      <c r="W341" s="85"/>
      <c r="X341" s="85"/>
      <c r="Y341" s="85"/>
      <c r="Z341" s="85"/>
    </row>
    <row r="342" spans="21:26" x14ac:dyDescent="0.2">
      <c r="U342" s="85"/>
      <c r="V342" s="85"/>
      <c r="W342" s="85"/>
      <c r="X342" s="85"/>
      <c r="Y342" s="85"/>
      <c r="Z342" s="85"/>
    </row>
    <row r="343" spans="21:26" x14ac:dyDescent="0.2">
      <c r="U343" s="85"/>
      <c r="V343" s="85"/>
      <c r="W343" s="85"/>
      <c r="X343" s="85"/>
      <c r="Y343" s="85"/>
      <c r="Z343" s="85"/>
    </row>
    <row r="344" spans="21:26" x14ac:dyDescent="0.2">
      <c r="U344" s="85"/>
      <c r="V344" s="85"/>
      <c r="W344" s="85"/>
      <c r="X344" s="85"/>
      <c r="Y344" s="85"/>
      <c r="Z344" s="85"/>
    </row>
    <row r="345" spans="21:26" x14ac:dyDescent="0.2">
      <c r="U345" s="85"/>
      <c r="V345" s="85"/>
      <c r="W345" s="85"/>
      <c r="X345" s="85"/>
      <c r="Y345" s="85"/>
      <c r="Z345" s="85"/>
    </row>
    <row r="346" spans="21:26" x14ac:dyDescent="0.2">
      <c r="U346" s="85"/>
      <c r="V346" s="85"/>
      <c r="W346" s="85"/>
      <c r="X346" s="85"/>
      <c r="Y346" s="85"/>
      <c r="Z346" s="85"/>
    </row>
    <row r="347" spans="21:26" x14ac:dyDescent="0.2">
      <c r="U347" s="85"/>
      <c r="V347" s="85"/>
      <c r="W347" s="85"/>
      <c r="X347" s="85"/>
      <c r="Y347" s="85"/>
      <c r="Z347" s="85"/>
    </row>
    <row r="348" spans="21:26" x14ac:dyDescent="0.2">
      <c r="U348" s="85"/>
      <c r="V348" s="85"/>
      <c r="W348" s="85"/>
      <c r="X348" s="85"/>
      <c r="Y348" s="85"/>
      <c r="Z348" s="85"/>
    </row>
    <row r="349" spans="21:26" x14ac:dyDescent="0.2">
      <c r="U349" s="85"/>
      <c r="V349" s="85"/>
      <c r="W349" s="85"/>
      <c r="X349" s="85"/>
      <c r="Y349" s="85"/>
      <c r="Z349" s="85"/>
    </row>
    <row r="350" spans="21:26" x14ac:dyDescent="0.2">
      <c r="U350" s="85"/>
      <c r="V350" s="85"/>
      <c r="W350" s="85"/>
      <c r="X350" s="85"/>
      <c r="Y350" s="85"/>
      <c r="Z350" s="85"/>
    </row>
    <row r="351" spans="21:26" x14ac:dyDescent="0.2">
      <c r="U351" s="85"/>
      <c r="V351" s="85"/>
      <c r="W351" s="85"/>
      <c r="X351" s="85"/>
      <c r="Y351" s="85"/>
      <c r="Z351" s="85"/>
    </row>
    <row r="352" spans="21:26" x14ac:dyDescent="0.2">
      <c r="U352" s="85"/>
      <c r="V352" s="85"/>
      <c r="W352" s="85"/>
      <c r="X352" s="85"/>
      <c r="Y352" s="85"/>
      <c r="Z352" s="85"/>
    </row>
    <row r="353" spans="21:26" x14ac:dyDescent="0.2">
      <c r="U353" s="85"/>
      <c r="V353" s="85"/>
      <c r="W353" s="85"/>
      <c r="X353" s="85"/>
      <c r="Y353" s="85"/>
      <c r="Z353" s="85"/>
    </row>
    <row r="354" spans="21:26" x14ac:dyDescent="0.2">
      <c r="U354" s="85"/>
      <c r="V354" s="85"/>
      <c r="W354" s="85"/>
      <c r="X354" s="85"/>
      <c r="Y354" s="85"/>
      <c r="Z354" s="85"/>
    </row>
    <row r="355" spans="21:26" x14ac:dyDescent="0.2">
      <c r="U355" s="85"/>
      <c r="V355" s="85"/>
      <c r="W355" s="85"/>
      <c r="X355" s="85"/>
      <c r="Y355" s="85"/>
      <c r="Z355" s="85"/>
    </row>
    <row r="356" spans="21:26" x14ac:dyDescent="0.2">
      <c r="U356" s="85"/>
      <c r="V356" s="85"/>
      <c r="W356" s="85"/>
      <c r="X356" s="85"/>
      <c r="Y356" s="85"/>
      <c r="Z356" s="85"/>
    </row>
    <row r="357" spans="21:26" x14ac:dyDescent="0.2">
      <c r="U357" s="85"/>
      <c r="V357" s="85"/>
      <c r="W357" s="85"/>
      <c r="X357" s="85"/>
      <c r="Y357" s="85"/>
      <c r="Z357" s="85"/>
    </row>
    <row r="358" spans="21:26" x14ac:dyDescent="0.2">
      <c r="U358" s="85"/>
      <c r="V358" s="85"/>
      <c r="W358" s="85"/>
      <c r="X358" s="85"/>
      <c r="Y358" s="85"/>
      <c r="Z358" s="85"/>
    </row>
    <row r="359" spans="21:26" x14ac:dyDescent="0.2">
      <c r="U359" s="85"/>
      <c r="V359" s="85"/>
      <c r="W359" s="85"/>
      <c r="X359" s="85"/>
      <c r="Y359" s="85"/>
      <c r="Z359" s="85"/>
    </row>
    <row r="360" spans="21:26" x14ac:dyDescent="0.2">
      <c r="U360" s="85"/>
      <c r="V360" s="85"/>
      <c r="W360" s="85"/>
      <c r="X360" s="85"/>
      <c r="Y360" s="85"/>
      <c r="Z360" s="85"/>
    </row>
    <row r="361" spans="21:26" x14ac:dyDescent="0.2">
      <c r="U361" s="85"/>
      <c r="V361" s="85"/>
      <c r="W361" s="85"/>
      <c r="X361" s="85"/>
      <c r="Y361" s="85"/>
      <c r="Z361" s="85"/>
    </row>
    <row r="362" spans="21:26" x14ac:dyDescent="0.2">
      <c r="U362" s="85"/>
      <c r="V362" s="85"/>
      <c r="W362" s="85"/>
      <c r="X362" s="85"/>
      <c r="Y362" s="85"/>
      <c r="Z362" s="85"/>
    </row>
    <row r="363" spans="21:26" x14ac:dyDescent="0.2">
      <c r="U363" s="85"/>
      <c r="V363" s="85"/>
      <c r="W363" s="85"/>
      <c r="X363" s="85"/>
      <c r="Y363" s="85"/>
      <c r="Z363" s="85"/>
    </row>
    <row r="364" spans="21:26" x14ac:dyDescent="0.2">
      <c r="U364" s="85"/>
      <c r="V364" s="85"/>
      <c r="W364" s="85"/>
      <c r="X364" s="85"/>
      <c r="Y364" s="85"/>
      <c r="Z364" s="85"/>
    </row>
    <row r="365" spans="21:26" x14ac:dyDescent="0.2">
      <c r="U365" s="85"/>
      <c r="V365" s="85"/>
      <c r="W365" s="85"/>
      <c r="X365" s="85"/>
      <c r="Y365" s="85"/>
      <c r="Z365" s="85"/>
    </row>
    <row r="366" spans="21:26" x14ac:dyDescent="0.2">
      <c r="U366" s="85"/>
      <c r="V366" s="85"/>
      <c r="W366" s="85"/>
      <c r="X366" s="85"/>
      <c r="Y366" s="85"/>
      <c r="Z366" s="85"/>
    </row>
    <row r="367" spans="21:26" x14ac:dyDescent="0.2">
      <c r="U367" s="85"/>
      <c r="V367" s="85"/>
      <c r="W367" s="85"/>
      <c r="X367" s="85"/>
      <c r="Y367" s="85"/>
      <c r="Z367" s="85"/>
    </row>
    <row r="368" spans="21:26" x14ac:dyDescent="0.2">
      <c r="U368" s="85"/>
      <c r="V368" s="85"/>
      <c r="W368" s="85"/>
      <c r="X368" s="85"/>
      <c r="Y368" s="85"/>
      <c r="Z368" s="85"/>
    </row>
    <row r="369" spans="21:26" x14ac:dyDescent="0.2">
      <c r="U369" s="85"/>
      <c r="V369" s="85"/>
      <c r="W369" s="85"/>
      <c r="X369" s="85"/>
      <c r="Y369" s="85"/>
      <c r="Z369" s="85"/>
    </row>
    <row r="370" spans="21:26" x14ac:dyDescent="0.2">
      <c r="U370" s="85"/>
      <c r="V370" s="85"/>
      <c r="W370" s="85"/>
      <c r="X370" s="85"/>
      <c r="Y370" s="85"/>
      <c r="Z370" s="85"/>
    </row>
    <row r="371" spans="21:26" x14ac:dyDescent="0.2">
      <c r="U371" s="85"/>
      <c r="V371" s="85"/>
      <c r="W371" s="85"/>
      <c r="X371" s="85"/>
      <c r="Y371" s="85"/>
      <c r="Z371" s="85"/>
    </row>
    <row r="372" spans="21:26" x14ac:dyDescent="0.2">
      <c r="U372" s="85"/>
      <c r="V372" s="85"/>
      <c r="W372" s="85"/>
      <c r="X372" s="85"/>
      <c r="Y372" s="85"/>
      <c r="Z372" s="85"/>
    </row>
    <row r="373" spans="21:26" x14ac:dyDescent="0.2">
      <c r="U373" s="85"/>
      <c r="V373" s="85"/>
      <c r="W373" s="85"/>
      <c r="X373" s="85"/>
      <c r="Y373" s="85"/>
      <c r="Z373" s="85"/>
    </row>
    <row r="374" spans="21:26" x14ac:dyDescent="0.2">
      <c r="U374" s="85"/>
      <c r="V374" s="85"/>
      <c r="W374" s="85"/>
      <c r="X374" s="85"/>
      <c r="Y374" s="85"/>
      <c r="Z374" s="85"/>
    </row>
    <row r="375" spans="21:26" x14ac:dyDescent="0.2">
      <c r="U375" s="85"/>
      <c r="V375" s="85"/>
      <c r="W375" s="85"/>
      <c r="X375" s="85"/>
      <c r="Y375" s="85"/>
      <c r="Z375" s="85"/>
    </row>
    <row r="376" spans="21:26" x14ac:dyDescent="0.2">
      <c r="U376" s="85"/>
      <c r="V376" s="85"/>
      <c r="W376" s="85"/>
      <c r="X376" s="85"/>
      <c r="Y376" s="85"/>
      <c r="Z376" s="85"/>
    </row>
    <row r="377" spans="21:26" x14ac:dyDescent="0.2">
      <c r="U377" s="85"/>
      <c r="V377" s="85"/>
      <c r="W377" s="85"/>
      <c r="X377" s="85"/>
      <c r="Y377" s="85"/>
      <c r="Z377" s="85"/>
    </row>
    <row r="378" spans="21:26" x14ac:dyDescent="0.2">
      <c r="U378" s="85"/>
      <c r="V378" s="85"/>
      <c r="W378" s="85"/>
      <c r="X378" s="85"/>
      <c r="Y378" s="85"/>
      <c r="Z378" s="85"/>
    </row>
    <row r="379" spans="21:26" x14ac:dyDescent="0.2">
      <c r="U379" s="85"/>
      <c r="V379" s="85"/>
      <c r="W379" s="85"/>
      <c r="X379" s="85"/>
      <c r="Y379" s="85"/>
      <c r="Z379" s="85"/>
    </row>
    <row r="380" spans="21:26" x14ac:dyDescent="0.2">
      <c r="U380" s="85"/>
      <c r="V380" s="85"/>
      <c r="W380" s="85"/>
      <c r="X380" s="85"/>
      <c r="Y380" s="85"/>
      <c r="Z380" s="85"/>
    </row>
    <row r="381" spans="21:26" x14ac:dyDescent="0.2">
      <c r="U381" s="85"/>
      <c r="V381" s="85"/>
      <c r="W381" s="85"/>
      <c r="X381" s="85"/>
      <c r="Y381" s="85"/>
      <c r="Z381" s="85"/>
    </row>
    <row r="382" spans="21:26" x14ac:dyDescent="0.2">
      <c r="U382" s="85"/>
      <c r="V382" s="85"/>
      <c r="W382" s="85"/>
      <c r="X382" s="85"/>
      <c r="Y382" s="85"/>
      <c r="Z382" s="85"/>
    </row>
    <row r="383" spans="21:26" x14ac:dyDescent="0.2">
      <c r="U383" s="85"/>
      <c r="V383" s="85"/>
      <c r="W383" s="85"/>
      <c r="X383" s="85"/>
      <c r="Y383" s="85"/>
      <c r="Z383" s="85"/>
    </row>
    <row r="384" spans="21:26" x14ac:dyDescent="0.2">
      <c r="U384" s="85"/>
      <c r="V384" s="85"/>
      <c r="W384" s="85"/>
      <c r="X384" s="85"/>
      <c r="Y384" s="85"/>
      <c r="Z384" s="85"/>
    </row>
    <row r="385" spans="21:26" x14ac:dyDescent="0.2">
      <c r="U385" s="85"/>
      <c r="V385" s="85"/>
      <c r="W385" s="85"/>
      <c r="X385" s="85"/>
      <c r="Y385" s="85"/>
      <c r="Z385" s="85"/>
    </row>
    <row r="386" spans="21:26" x14ac:dyDescent="0.2">
      <c r="U386" s="85"/>
      <c r="V386" s="85"/>
      <c r="W386" s="85"/>
      <c r="X386" s="85"/>
      <c r="Y386" s="85"/>
      <c r="Z386" s="85"/>
    </row>
    <row r="387" spans="21:26" x14ac:dyDescent="0.2">
      <c r="U387" s="85"/>
      <c r="V387" s="85"/>
      <c r="W387" s="85"/>
      <c r="X387" s="85"/>
      <c r="Y387" s="85"/>
      <c r="Z387" s="85"/>
    </row>
    <row r="388" spans="21:26" x14ac:dyDescent="0.2">
      <c r="U388" s="85"/>
      <c r="V388" s="85"/>
      <c r="W388" s="85"/>
      <c r="X388" s="85"/>
      <c r="Y388" s="85"/>
      <c r="Z388" s="85"/>
    </row>
    <row r="389" spans="21:26" x14ac:dyDescent="0.2">
      <c r="U389" s="85"/>
      <c r="V389" s="85"/>
      <c r="W389" s="85"/>
      <c r="X389" s="85"/>
      <c r="Y389" s="85"/>
      <c r="Z389" s="85"/>
    </row>
    <row r="390" spans="21:26" x14ac:dyDescent="0.2">
      <c r="U390" s="85"/>
      <c r="V390" s="85"/>
      <c r="W390" s="85"/>
      <c r="X390" s="85"/>
      <c r="Y390" s="85"/>
      <c r="Z390" s="85"/>
    </row>
    <row r="391" spans="21:26" x14ac:dyDescent="0.2">
      <c r="U391" s="85"/>
      <c r="V391" s="85"/>
      <c r="W391" s="85"/>
      <c r="X391" s="85"/>
      <c r="Y391" s="85"/>
      <c r="Z391" s="85"/>
    </row>
    <row r="392" spans="21:26" x14ac:dyDescent="0.2">
      <c r="U392" s="85"/>
      <c r="V392" s="85"/>
      <c r="W392" s="85"/>
      <c r="X392" s="85"/>
      <c r="Y392" s="85"/>
      <c r="Z392" s="85"/>
    </row>
    <row r="393" spans="21:26" x14ac:dyDescent="0.2">
      <c r="U393" s="85"/>
      <c r="V393" s="85"/>
      <c r="W393" s="85"/>
      <c r="X393" s="85"/>
      <c r="Y393" s="85"/>
      <c r="Z393" s="85"/>
    </row>
    <row r="394" spans="21:26" x14ac:dyDescent="0.2">
      <c r="U394" s="85"/>
      <c r="V394" s="85"/>
      <c r="W394" s="85"/>
      <c r="X394" s="85"/>
      <c r="Y394" s="85"/>
      <c r="Z394" s="85"/>
    </row>
    <row r="395" spans="21:26" x14ac:dyDescent="0.2">
      <c r="U395" s="85"/>
      <c r="V395" s="85"/>
      <c r="W395" s="85"/>
      <c r="X395" s="85"/>
      <c r="Y395" s="85"/>
      <c r="Z395" s="85"/>
    </row>
    <row r="396" spans="21:26" x14ac:dyDescent="0.2">
      <c r="U396" s="85"/>
      <c r="V396" s="85"/>
      <c r="W396" s="85"/>
      <c r="X396" s="85"/>
      <c r="Y396" s="85"/>
      <c r="Z396" s="85"/>
    </row>
    <row r="397" spans="21:26" x14ac:dyDescent="0.2">
      <c r="U397" s="85"/>
      <c r="V397" s="85"/>
      <c r="W397" s="85"/>
      <c r="X397" s="85"/>
      <c r="Y397" s="85"/>
      <c r="Z397" s="85"/>
    </row>
    <row r="398" spans="21:26" x14ac:dyDescent="0.2">
      <c r="U398" s="85"/>
      <c r="V398" s="85"/>
      <c r="W398" s="85"/>
      <c r="X398" s="85"/>
      <c r="Y398" s="85"/>
      <c r="Z398" s="85"/>
    </row>
    <row r="399" spans="21:26" x14ac:dyDescent="0.2">
      <c r="U399" s="85"/>
      <c r="V399" s="85"/>
      <c r="W399" s="85"/>
      <c r="X399" s="85"/>
      <c r="Y399" s="85"/>
      <c r="Z399" s="85"/>
    </row>
    <row r="400" spans="21:26" x14ac:dyDescent="0.2">
      <c r="U400" s="85"/>
      <c r="V400" s="85"/>
      <c r="W400" s="85"/>
      <c r="X400" s="85"/>
      <c r="Y400" s="85"/>
      <c r="Z400" s="85"/>
    </row>
    <row r="401" spans="21:26" x14ac:dyDescent="0.2">
      <c r="U401" s="85"/>
      <c r="V401" s="85"/>
      <c r="W401" s="85"/>
      <c r="X401" s="85"/>
      <c r="Y401" s="85"/>
      <c r="Z401" s="85"/>
    </row>
    <row r="402" spans="21:26" x14ac:dyDescent="0.2">
      <c r="U402" s="85"/>
      <c r="V402" s="85"/>
      <c r="W402" s="85"/>
      <c r="X402" s="85"/>
      <c r="Y402" s="85"/>
      <c r="Z402" s="85"/>
    </row>
    <row r="403" spans="21:26" x14ac:dyDescent="0.2">
      <c r="U403" s="85"/>
      <c r="V403" s="85"/>
      <c r="W403" s="85"/>
      <c r="X403" s="85"/>
      <c r="Y403" s="85"/>
      <c r="Z403" s="85"/>
    </row>
    <row r="404" spans="21:26" x14ac:dyDescent="0.2">
      <c r="U404" s="85"/>
      <c r="V404" s="85"/>
      <c r="W404" s="85"/>
      <c r="X404" s="85"/>
      <c r="Y404" s="85"/>
      <c r="Z404" s="85"/>
    </row>
    <row r="405" spans="21:26" x14ac:dyDescent="0.2">
      <c r="U405" s="85"/>
      <c r="V405" s="85"/>
      <c r="W405" s="85"/>
      <c r="X405" s="85"/>
      <c r="Y405" s="85"/>
      <c r="Z405" s="85"/>
    </row>
    <row r="406" spans="21:26" x14ac:dyDescent="0.2">
      <c r="U406" s="85"/>
      <c r="V406" s="85"/>
      <c r="W406" s="85"/>
      <c r="X406" s="85"/>
      <c r="Y406" s="85"/>
      <c r="Z406" s="85"/>
    </row>
    <row r="407" spans="21:26" x14ac:dyDescent="0.2">
      <c r="U407" s="85"/>
      <c r="V407" s="85"/>
      <c r="W407" s="85"/>
      <c r="X407" s="85"/>
      <c r="Y407" s="85"/>
      <c r="Z407" s="85"/>
    </row>
    <row r="408" spans="21:26" x14ac:dyDescent="0.2">
      <c r="U408" s="85"/>
      <c r="V408" s="85"/>
      <c r="W408" s="85"/>
      <c r="X408" s="85"/>
      <c r="Y408" s="85"/>
      <c r="Z408" s="85"/>
    </row>
    <row r="409" spans="21:26" x14ac:dyDescent="0.2">
      <c r="U409" s="85"/>
      <c r="V409" s="85"/>
      <c r="W409" s="85"/>
      <c r="X409" s="85"/>
      <c r="Y409" s="85"/>
      <c r="Z409" s="85"/>
    </row>
    <row r="410" spans="21:26" x14ac:dyDescent="0.2">
      <c r="U410" s="85"/>
      <c r="V410" s="85"/>
      <c r="W410" s="85"/>
      <c r="X410" s="85"/>
      <c r="Y410" s="85"/>
      <c r="Z410" s="85"/>
    </row>
    <row r="411" spans="21:26" x14ac:dyDescent="0.2">
      <c r="U411" s="85"/>
      <c r="V411" s="85"/>
      <c r="W411" s="85"/>
      <c r="X411" s="85"/>
      <c r="Y411" s="85"/>
      <c r="Z411" s="85"/>
    </row>
    <row r="412" spans="21:26" x14ac:dyDescent="0.2">
      <c r="U412" s="85"/>
      <c r="V412" s="85"/>
      <c r="W412" s="85"/>
      <c r="X412" s="85"/>
      <c r="Y412" s="85"/>
      <c r="Z412" s="85"/>
    </row>
    <row r="413" spans="21:26" x14ac:dyDescent="0.2">
      <c r="U413" s="85"/>
      <c r="V413" s="85"/>
      <c r="W413" s="85"/>
      <c r="X413" s="85"/>
      <c r="Y413" s="85"/>
      <c r="Z413" s="85"/>
    </row>
    <row r="414" spans="21:26" x14ac:dyDescent="0.2">
      <c r="U414" s="85"/>
      <c r="V414" s="85"/>
      <c r="W414" s="85"/>
      <c r="X414" s="85"/>
      <c r="Y414" s="85"/>
      <c r="Z414" s="85"/>
    </row>
    <row r="415" spans="21:26" x14ac:dyDescent="0.2">
      <c r="U415" s="85"/>
      <c r="V415" s="85"/>
      <c r="W415" s="85"/>
      <c r="X415" s="85"/>
      <c r="Y415" s="85"/>
      <c r="Z415" s="85"/>
    </row>
    <row r="416" spans="21:26" x14ac:dyDescent="0.2">
      <c r="U416" s="85"/>
      <c r="V416" s="85"/>
      <c r="W416" s="85"/>
      <c r="X416" s="85"/>
      <c r="Y416" s="85"/>
      <c r="Z416" s="85"/>
    </row>
    <row r="417" spans="21:26" x14ac:dyDescent="0.2">
      <c r="U417" s="85"/>
      <c r="V417" s="85"/>
      <c r="W417" s="85"/>
      <c r="X417" s="85"/>
      <c r="Y417" s="85"/>
      <c r="Z417" s="85"/>
    </row>
    <row r="418" spans="21:26" x14ac:dyDescent="0.2">
      <c r="U418" s="85"/>
      <c r="V418" s="85"/>
      <c r="W418" s="85"/>
      <c r="X418" s="85"/>
      <c r="Y418" s="85"/>
      <c r="Z418" s="85"/>
    </row>
    <row r="419" spans="21:26" x14ac:dyDescent="0.2">
      <c r="U419" s="85"/>
      <c r="V419" s="85"/>
      <c r="W419" s="85"/>
      <c r="X419" s="85"/>
      <c r="Y419" s="85"/>
      <c r="Z419" s="85"/>
    </row>
    <row r="420" spans="21:26" x14ac:dyDescent="0.2">
      <c r="U420" s="85"/>
      <c r="V420" s="85"/>
      <c r="W420" s="85"/>
      <c r="X420" s="85"/>
      <c r="Y420" s="85"/>
      <c r="Z420" s="85"/>
    </row>
    <row r="421" spans="21:26" x14ac:dyDescent="0.2">
      <c r="U421" s="85"/>
      <c r="V421" s="85"/>
      <c r="W421" s="85"/>
      <c r="X421" s="85"/>
      <c r="Y421" s="85"/>
      <c r="Z421" s="85"/>
    </row>
    <row r="422" spans="21:26" x14ac:dyDescent="0.2">
      <c r="U422" s="85"/>
      <c r="V422" s="85"/>
      <c r="W422" s="85"/>
      <c r="X422" s="85"/>
      <c r="Y422" s="85"/>
      <c r="Z422" s="85"/>
    </row>
    <row r="423" spans="21:26" x14ac:dyDescent="0.2">
      <c r="U423" s="85"/>
      <c r="V423" s="85"/>
      <c r="W423" s="85"/>
      <c r="X423" s="85"/>
      <c r="Y423" s="85"/>
      <c r="Z423" s="85"/>
    </row>
    <row r="424" spans="21:26" x14ac:dyDescent="0.2">
      <c r="U424" s="85"/>
      <c r="V424" s="85"/>
      <c r="W424" s="85"/>
      <c r="X424" s="85"/>
      <c r="Y424" s="85"/>
      <c r="Z424" s="85"/>
    </row>
    <row r="425" spans="21:26" x14ac:dyDescent="0.2">
      <c r="U425" s="85"/>
      <c r="V425" s="85"/>
      <c r="W425" s="85"/>
      <c r="X425" s="85"/>
      <c r="Y425" s="85"/>
      <c r="Z425" s="85"/>
    </row>
    <row r="426" spans="21:26" x14ac:dyDescent="0.2">
      <c r="U426" s="85"/>
      <c r="V426" s="85"/>
      <c r="W426" s="85"/>
      <c r="X426" s="85"/>
      <c r="Y426" s="85"/>
      <c r="Z426" s="85"/>
    </row>
    <row r="427" spans="21:26" x14ac:dyDescent="0.2">
      <c r="U427" s="85"/>
      <c r="V427" s="85"/>
      <c r="W427" s="85"/>
      <c r="X427" s="85"/>
      <c r="Y427" s="85"/>
      <c r="Z427" s="85"/>
    </row>
    <row r="428" spans="21:26" x14ac:dyDescent="0.2">
      <c r="U428" s="85"/>
      <c r="V428" s="85"/>
      <c r="W428" s="85"/>
      <c r="X428" s="85"/>
      <c r="Y428" s="85"/>
      <c r="Z428" s="85"/>
    </row>
    <row r="429" spans="21:26" x14ac:dyDescent="0.2">
      <c r="U429" s="85"/>
      <c r="V429" s="85"/>
      <c r="W429" s="85"/>
      <c r="X429" s="85"/>
      <c r="Y429" s="85"/>
      <c r="Z429" s="85"/>
    </row>
    <row r="430" spans="21:26" x14ac:dyDescent="0.2">
      <c r="U430" s="85"/>
      <c r="V430" s="85"/>
      <c r="W430" s="85"/>
      <c r="X430" s="85"/>
      <c r="Y430" s="85"/>
      <c r="Z430" s="85"/>
    </row>
    <row r="431" spans="21:26" x14ac:dyDescent="0.2">
      <c r="U431" s="85"/>
      <c r="V431" s="85"/>
      <c r="W431" s="85"/>
      <c r="X431" s="85"/>
      <c r="Y431" s="85"/>
      <c r="Z431" s="85"/>
    </row>
    <row r="432" spans="21:26" x14ac:dyDescent="0.2">
      <c r="U432" s="85"/>
      <c r="V432" s="85"/>
      <c r="W432" s="85"/>
      <c r="X432" s="85"/>
      <c r="Y432" s="85"/>
      <c r="Z432" s="85"/>
    </row>
    <row r="433" spans="21:26" x14ac:dyDescent="0.2">
      <c r="U433" s="85"/>
      <c r="V433" s="85"/>
      <c r="W433" s="85"/>
      <c r="X433" s="85"/>
      <c r="Y433" s="85"/>
      <c r="Z433" s="85"/>
    </row>
    <row r="434" spans="21:26" x14ac:dyDescent="0.2">
      <c r="U434" s="85"/>
      <c r="V434" s="85"/>
      <c r="W434" s="85"/>
      <c r="X434" s="85"/>
      <c r="Y434" s="85"/>
      <c r="Z434" s="85"/>
    </row>
    <row r="435" spans="21:26" x14ac:dyDescent="0.2">
      <c r="U435" s="85"/>
      <c r="V435" s="85"/>
      <c r="W435" s="85"/>
      <c r="X435" s="85"/>
      <c r="Y435" s="85"/>
      <c r="Z435" s="85"/>
    </row>
    <row r="436" spans="21:26" x14ac:dyDescent="0.2">
      <c r="U436" s="85"/>
      <c r="V436" s="85"/>
      <c r="W436" s="85"/>
      <c r="X436" s="85"/>
      <c r="Y436" s="85"/>
      <c r="Z436" s="85"/>
    </row>
    <row r="437" spans="21:26" x14ac:dyDescent="0.2">
      <c r="U437" s="85"/>
      <c r="V437" s="85"/>
      <c r="W437" s="85"/>
      <c r="X437" s="85"/>
      <c r="Y437" s="85"/>
      <c r="Z437" s="85"/>
    </row>
    <row r="438" spans="21:26" x14ac:dyDescent="0.2">
      <c r="U438" s="85"/>
      <c r="V438" s="85"/>
      <c r="W438" s="85"/>
      <c r="X438" s="85"/>
      <c r="Y438" s="85"/>
      <c r="Z438" s="85"/>
    </row>
    <row r="439" spans="21:26" x14ac:dyDescent="0.2">
      <c r="U439" s="85"/>
      <c r="V439" s="85"/>
      <c r="W439" s="85"/>
      <c r="X439" s="85"/>
      <c r="Y439" s="85"/>
      <c r="Z439" s="85"/>
    </row>
    <row r="440" spans="21:26" x14ac:dyDescent="0.2">
      <c r="U440" s="85"/>
      <c r="V440" s="85"/>
      <c r="W440" s="85"/>
      <c r="X440" s="85"/>
      <c r="Y440" s="85"/>
      <c r="Z440" s="85"/>
    </row>
    <row r="441" spans="21:26" x14ac:dyDescent="0.2">
      <c r="U441" s="85"/>
      <c r="V441" s="85"/>
      <c r="W441" s="85"/>
      <c r="X441" s="85"/>
      <c r="Y441" s="85"/>
      <c r="Z441" s="85"/>
    </row>
    <row r="442" spans="21:26" x14ac:dyDescent="0.2">
      <c r="U442" s="85"/>
      <c r="V442" s="85"/>
      <c r="W442" s="85"/>
      <c r="X442" s="85"/>
      <c r="Y442" s="85"/>
      <c r="Z442" s="85"/>
    </row>
    <row r="443" spans="21:26" x14ac:dyDescent="0.2">
      <c r="U443" s="85"/>
      <c r="V443" s="85"/>
      <c r="W443" s="85"/>
      <c r="X443" s="85"/>
      <c r="Y443" s="85"/>
      <c r="Z443" s="85"/>
    </row>
    <row r="444" spans="21:26" x14ac:dyDescent="0.2">
      <c r="U444" s="85"/>
      <c r="V444" s="85"/>
      <c r="W444" s="85"/>
      <c r="X444" s="85"/>
      <c r="Y444" s="85"/>
      <c r="Z444" s="85"/>
    </row>
    <row r="445" spans="21:26" x14ac:dyDescent="0.2">
      <c r="U445" s="85"/>
      <c r="V445" s="85"/>
      <c r="W445" s="85"/>
      <c r="X445" s="85"/>
      <c r="Y445" s="85"/>
      <c r="Z445" s="85"/>
    </row>
    <row r="446" spans="21:26" x14ac:dyDescent="0.2">
      <c r="U446" s="85"/>
      <c r="V446" s="85"/>
      <c r="W446" s="85"/>
      <c r="X446" s="85"/>
      <c r="Y446" s="85"/>
      <c r="Z446" s="85"/>
    </row>
    <row r="447" spans="21:26" x14ac:dyDescent="0.2">
      <c r="U447" s="85"/>
      <c r="V447" s="85"/>
      <c r="W447" s="85"/>
      <c r="X447" s="85"/>
      <c r="Y447" s="85"/>
      <c r="Z447" s="85"/>
    </row>
    <row r="448" spans="21:26" x14ac:dyDescent="0.2">
      <c r="U448" s="85"/>
      <c r="V448" s="85"/>
      <c r="W448" s="85"/>
      <c r="X448" s="85"/>
      <c r="Y448" s="85"/>
      <c r="Z448" s="85"/>
    </row>
    <row r="449" spans="21:26" x14ac:dyDescent="0.2">
      <c r="U449" s="85"/>
      <c r="V449" s="85"/>
      <c r="W449" s="85"/>
      <c r="X449" s="85"/>
      <c r="Y449" s="85"/>
      <c r="Z449" s="85"/>
    </row>
    <row r="450" spans="21:26" x14ac:dyDescent="0.2">
      <c r="U450" s="85"/>
      <c r="V450" s="85"/>
      <c r="W450" s="85"/>
      <c r="X450" s="85"/>
      <c r="Y450" s="85"/>
      <c r="Z450" s="85"/>
    </row>
    <row r="451" spans="21:26" x14ac:dyDescent="0.2">
      <c r="U451" s="85"/>
      <c r="V451" s="85"/>
      <c r="W451" s="85"/>
      <c r="X451" s="85"/>
      <c r="Y451" s="85"/>
      <c r="Z451" s="85"/>
    </row>
    <row r="452" spans="21:26" x14ac:dyDescent="0.2">
      <c r="U452" s="85"/>
      <c r="V452" s="85"/>
      <c r="W452" s="85"/>
      <c r="X452" s="85"/>
      <c r="Y452" s="85"/>
      <c r="Z452" s="85"/>
    </row>
    <row r="453" spans="21:26" x14ac:dyDescent="0.2">
      <c r="U453" s="85"/>
      <c r="V453" s="85"/>
      <c r="W453" s="85"/>
      <c r="X453" s="85"/>
      <c r="Y453" s="85"/>
      <c r="Z453" s="85"/>
    </row>
    <row r="454" spans="21:26" x14ac:dyDescent="0.2">
      <c r="U454" s="85"/>
      <c r="V454" s="85"/>
      <c r="W454" s="85"/>
      <c r="X454" s="85"/>
      <c r="Y454" s="85"/>
      <c r="Z454" s="85"/>
    </row>
    <row r="455" spans="21:26" x14ac:dyDescent="0.2">
      <c r="U455" s="85"/>
      <c r="V455" s="85"/>
      <c r="W455" s="85"/>
      <c r="X455" s="85"/>
      <c r="Y455" s="85"/>
      <c r="Z455" s="85"/>
    </row>
    <row r="456" spans="21:26" x14ac:dyDescent="0.2">
      <c r="U456" s="85"/>
      <c r="V456" s="85"/>
      <c r="W456" s="85"/>
      <c r="X456" s="85"/>
      <c r="Y456" s="85"/>
      <c r="Z456" s="85"/>
    </row>
    <row r="457" spans="21:26" x14ac:dyDescent="0.2">
      <c r="U457" s="85"/>
      <c r="V457" s="85"/>
      <c r="W457" s="85"/>
      <c r="X457" s="85"/>
      <c r="Y457" s="85"/>
      <c r="Z457" s="85"/>
    </row>
    <row r="458" spans="21:26" x14ac:dyDescent="0.2">
      <c r="U458" s="85"/>
      <c r="V458" s="85"/>
      <c r="W458" s="85"/>
      <c r="X458" s="85"/>
      <c r="Y458" s="85"/>
      <c r="Z458" s="85"/>
    </row>
    <row r="459" spans="21:26" x14ac:dyDescent="0.2">
      <c r="U459" s="85"/>
      <c r="V459" s="85"/>
      <c r="W459" s="85"/>
      <c r="X459" s="85"/>
      <c r="Y459" s="85"/>
      <c r="Z459" s="85"/>
    </row>
    <row r="460" spans="21:26" x14ac:dyDescent="0.2">
      <c r="U460" s="85"/>
      <c r="V460" s="85"/>
      <c r="W460" s="85"/>
      <c r="X460" s="85"/>
      <c r="Y460" s="85"/>
      <c r="Z460" s="85"/>
    </row>
    <row r="461" spans="21:26" x14ac:dyDescent="0.2">
      <c r="U461" s="85"/>
      <c r="V461" s="85"/>
      <c r="W461" s="85"/>
      <c r="X461" s="85"/>
      <c r="Y461" s="85"/>
      <c r="Z461" s="85"/>
    </row>
    <row r="462" spans="21:26" x14ac:dyDescent="0.2">
      <c r="U462" s="85"/>
      <c r="V462" s="85"/>
      <c r="W462" s="85"/>
      <c r="X462" s="85"/>
      <c r="Y462" s="85"/>
      <c r="Z462" s="85"/>
    </row>
    <row r="463" spans="21:26" x14ac:dyDescent="0.2">
      <c r="U463" s="85"/>
      <c r="V463" s="85"/>
      <c r="W463" s="85"/>
      <c r="X463" s="85"/>
      <c r="Y463" s="85"/>
      <c r="Z463" s="85"/>
    </row>
    <row r="464" spans="21:26" x14ac:dyDescent="0.2">
      <c r="U464" s="85"/>
      <c r="V464" s="85"/>
      <c r="W464" s="85"/>
      <c r="X464" s="85"/>
      <c r="Y464" s="85"/>
      <c r="Z464" s="85"/>
    </row>
    <row r="465" spans="21:26" x14ac:dyDescent="0.2">
      <c r="U465" s="85"/>
      <c r="V465" s="85"/>
      <c r="W465" s="85"/>
      <c r="X465" s="85"/>
      <c r="Y465" s="85"/>
      <c r="Z465" s="85"/>
    </row>
    <row r="466" spans="21:26" x14ac:dyDescent="0.2">
      <c r="U466" s="85"/>
      <c r="V466" s="85"/>
      <c r="W466" s="85"/>
      <c r="X466" s="85"/>
      <c r="Y466" s="85"/>
      <c r="Z466" s="85"/>
    </row>
    <row r="467" spans="21:26" x14ac:dyDescent="0.2">
      <c r="U467" s="85"/>
      <c r="V467" s="85"/>
      <c r="W467" s="85"/>
      <c r="X467" s="85"/>
      <c r="Y467" s="85"/>
      <c r="Z467" s="85"/>
    </row>
    <row r="468" spans="21:26" x14ac:dyDescent="0.2">
      <c r="U468" s="85"/>
      <c r="V468" s="85"/>
      <c r="W468" s="85"/>
      <c r="X468" s="85"/>
      <c r="Y468" s="85"/>
      <c r="Z468" s="85"/>
    </row>
    <row r="469" spans="21:26" x14ac:dyDescent="0.2">
      <c r="U469" s="85"/>
      <c r="V469" s="85"/>
      <c r="W469" s="85"/>
      <c r="X469" s="85"/>
      <c r="Y469" s="85"/>
      <c r="Z469" s="85"/>
    </row>
    <row r="470" spans="21:26" x14ac:dyDescent="0.2">
      <c r="U470" s="85"/>
      <c r="V470" s="85"/>
      <c r="W470" s="85"/>
      <c r="X470" s="85"/>
      <c r="Y470" s="85"/>
      <c r="Z470" s="85"/>
    </row>
    <row r="471" spans="21:26" x14ac:dyDescent="0.2">
      <c r="U471" s="85"/>
      <c r="V471" s="85"/>
      <c r="W471" s="85"/>
      <c r="X471" s="85"/>
      <c r="Y471" s="85"/>
      <c r="Z471" s="85"/>
    </row>
    <row r="472" spans="21:26" x14ac:dyDescent="0.2">
      <c r="U472" s="85"/>
      <c r="V472" s="85"/>
      <c r="W472" s="85"/>
      <c r="X472" s="85"/>
      <c r="Y472" s="85"/>
      <c r="Z472" s="85"/>
    </row>
    <row r="473" spans="21:26" x14ac:dyDescent="0.2">
      <c r="U473" s="85"/>
      <c r="V473" s="85"/>
      <c r="W473" s="85"/>
      <c r="X473" s="85"/>
      <c r="Y473" s="85"/>
      <c r="Z473" s="85"/>
    </row>
    <row r="474" spans="21:26" x14ac:dyDescent="0.2">
      <c r="U474" s="85"/>
      <c r="V474" s="85"/>
      <c r="W474" s="85"/>
      <c r="X474" s="85"/>
      <c r="Y474" s="85"/>
      <c r="Z474" s="85"/>
    </row>
    <row r="475" spans="21:26" x14ac:dyDescent="0.2">
      <c r="U475" s="85"/>
      <c r="V475" s="85"/>
      <c r="W475" s="85"/>
      <c r="X475" s="85"/>
      <c r="Y475" s="85"/>
      <c r="Z475" s="85"/>
    </row>
    <row r="476" spans="21:26" x14ac:dyDescent="0.2">
      <c r="U476" s="85"/>
      <c r="V476" s="85"/>
      <c r="W476" s="85"/>
      <c r="X476" s="85"/>
      <c r="Y476" s="85"/>
      <c r="Z476" s="85"/>
    </row>
    <row r="477" spans="21:26" x14ac:dyDescent="0.2">
      <c r="U477" s="85"/>
      <c r="V477" s="85"/>
      <c r="W477" s="85"/>
      <c r="X477" s="85"/>
      <c r="Y477" s="85"/>
      <c r="Z477" s="85"/>
    </row>
    <row r="478" spans="21:26" x14ac:dyDescent="0.2">
      <c r="U478" s="85"/>
      <c r="V478" s="85"/>
      <c r="W478" s="85"/>
      <c r="X478" s="85"/>
      <c r="Y478" s="85"/>
      <c r="Z478" s="85"/>
    </row>
    <row r="479" spans="21:26" x14ac:dyDescent="0.2">
      <c r="U479" s="85"/>
      <c r="V479" s="85"/>
      <c r="W479" s="85"/>
      <c r="X479" s="85"/>
      <c r="Y479" s="85"/>
      <c r="Z479" s="85"/>
    </row>
    <row r="480" spans="21:26" x14ac:dyDescent="0.2">
      <c r="U480" s="85"/>
      <c r="V480" s="85"/>
      <c r="W480" s="85"/>
      <c r="X480" s="85"/>
      <c r="Y480" s="85"/>
      <c r="Z480" s="85"/>
    </row>
    <row r="481" spans="21:26" x14ac:dyDescent="0.2">
      <c r="U481" s="85"/>
      <c r="V481" s="85"/>
      <c r="W481" s="85"/>
      <c r="X481" s="85"/>
      <c r="Y481" s="85"/>
      <c r="Z481" s="85"/>
    </row>
    <row r="482" spans="21:26" x14ac:dyDescent="0.2">
      <c r="U482" s="85"/>
      <c r="V482" s="85"/>
      <c r="W482" s="85"/>
      <c r="X482" s="85"/>
      <c r="Y482" s="85"/>
      <c r="Z482" s="85"/>
    </row>
    <row r="483" spans="21:26" x14ac:dyDescent="0.2">
      <c r="U483" s="85"/>
      <c r="V483" s="85"/>
      <c r="W483" s="85"/>
      <c r="X483" s="85"/>
      <c r="Y483" s="85"/>
      <c r="Z483" s="85"/>
    </row>
    <row r="484" spans="21:26" x14ac:dyDescent="0.2">
      <c r="U484" s="85"/>
      <c r="V484" s="85"/>
      <c r="W484" s="85"/>
      <c r="X484" s="85"/>
      <c r="Y484" s="85"/>
      <c r="Z484" s="85"/>
    </row>
    <row r="485" spans="21:26" x14ac:dyDescent="0.2">
      <c r="U485" s="85"/>
      <c r="V485" s="85"/>
      <c r="W485" s="85"/>
      <c r="X485" s="85"/>
      <c r="Y485" s="85"/>
      <c r="Z485" s="85"/>
    </row>
    <row r="486" spans="21:26" x14ac:dyDescent="0.2">
      <c r="U486" s="85"/>
      <c r="V486" s="85"/>
      <c r="W486" s="85"/>
      <c r="X486" s="85"/>
      <c r="Y486" s="85"/>
      <c r="Z486" s="85"/>
    </row>
    <row r="487" spans="21:26" x14ac:dyDescent="0.2">
      <c r="U487" s="85"/>
      <c r="V487" s="85"/>
      <c r="W487" s="85"/>
      <c r="X487" s="85"/>
      <c r="Y487" s="85"/>
      <c r="Z487" s="85"/>
    </row>
    <row r="488" spans="21:26" x14ac:dyDescent="0.2">
      <c r="U488" s="85"/>
      <c r="V488" s="85"/>
      <c r="W488" s="85"/>
      <c r="X488" s="85"/>
      <c r="Y488" s="85"/>
      <c r="Z488" s="85"/>
    </row>
    <row r="489" spans="21:26" x14ac:dyDescent="0.2">
      <c r="U489" s="85"/>
      <c r="V489" s="85"/>
      <c r="W489" s="85"/>
      <c r="X489" s="85"/>
      <c r="Y489" s="85"/>
      <c r="Z489" s="85"/>
    </row>
    <row r="490" spans="21:26" x14ac:dyDescent="0.2">
      <c r="U490" s="85"/>
      <c r="V490" s="85"/>
      <c r="W490" s="85"/>
      <c r="X490" s="85"/>
      <c r="Y490" s="85"/>
      <c r="Z490" s="85"/>
    </row>
    <row r="491" spans="21:26" x14ac:dyDescent="0.2">
      <c r="U491" s="85"/>
      <c r="V491" s="85"/>
      <c r="W491" s="85"/>
      <c r="X491" s="85"/>
      <c r="Y491" s="85"/>
      <c r="Z491" s="85"/>
    </row>
    <row r="492" spans="21:26" x14ac:dyDescent="0.2">
      <c r="U492" s="85"/>
      <c r="V492" s="85"/>
      <c r="W492" s="85"/>
      <c r="X492" s="85"/>
      <c r="Y492" s="85"/>
      <c r="Z492" s="85"/>
    </row>
    <row r="493" spans="21:26" x14ac:dyDescent="0.2">
      <c r="U493" s="85"/>
      <c r="V493" s="85"/>
      <c r="W493" s="85"/>
      <c r="X493" s="85"/>
      <c r="Y493" s="85"/>
      <c r="Z493" s="85"/>
    </row>
    <row r="494" spans="21:26" x14ac:dyDescent="0.2">
      <c r="U494" s="85"/>
      <c r="V494" s="85"/>
      <c r="W494" s="85"/>
      <c r="X494" s="85"/>
      <c r="Y494" s="85"/>
      <c r="Z494" s="85"/>
    </row>
    <row r="495" spans="21:26" x14ac:dyDescent="0.2">
      <c r="U495" s="85"/>
      <c r="V495" s="85"/>
      <c r="W495" s="85"/>
      <c r="X495" s="85"/>
      <c r="Y495" s="85"/>
      <c r="Z495" s="85"/>
    </row>
    <row r="496" spans="21:26" x14ac:dyDescent="0.2">
      <c r="U496" s="85"/>
      <c r="V496" s="85"/>
      <c r="W496" s="85"/>
      <c r="X496" s="85"/>
      <c r="Y496" s="85"/>
      <c r="Z496" s="85"/>
    </row>
    <row r="497" spans="21:26" x14ac:dyDescent="0.2">
      <c r="U497" s="85"/>
      <c r="V497" s="85"/>
      <c r="W497" s="85"/>
      <c r="X497" s="85"/>
      <c r="Y497" s="85"/>
      <c r="Z497" s="85"/>
    </row>
    <row r="498" spans="21:26" x14ac:dyDescent="0.2">
      <c r="U498" s="85"/>
      <c r="V498" s="85"/>
      <c r="W498" s="85"/>
      <c r="X498" s="85"/>
      <c r="Y498" s="85"/>
      <c r="Z498" s="85"/>
    </row>
    <row r="499" spans="21:26" x14ac:dyDescent="0.2">
      <c r="U499" s="85"/>
      <c r="V499" s="85"/>
      <c r="W499" s="85"/>
      <c r="X499" s="85"/>
      <c r="Y499" s="85"/>
      <c r="Z499" s="85"/>
    </row>
    <row r="500" spans="21:26" x14ac:dyDescent="0.2">
      <c r="U500" s="85"/>
      <c r="V500" s="85"/>
      <c r="W500" s="85"/>
      <c r="X500" s="85"/>
      <c r="Y500" s="85"/>
      <c r="Z500" s="85"/>
    </row>
    <row r="501" spans="21:26" x14ac:dyDescent="0.2">
      <c r="U501" s="85"/>
      <c r="V501" s="85"/>
      <c r="W501" s="85"/>
      <c r="X501" s="85"/>
      <c r="Y501" s="85"/>
      <c r="Z501" s="85"/>
    </row>
    <row r="502" spans="21:26" x14ac:dyDescent="0.2">
      <c r="U502" s="85"/>
      <c r="V502" s="85"/>
      <c r="W502" s="85"/>
      <c r="X502" s="85"/>
      <c r="Y502" s="85"/>
      <c r="Z502" s="85"/>
    </row>
    <row r="503" spans="21:26" x14ac:dyDescent="0.2">
      <c r="U503" s="85"/>
      <c r="V503" s="85"/>
      <c r="W503" s="85"/>
      <c r="X503" s="85"/>
      <c r="Y503" s="85"/>
      <c r="Z503" s="85"/>
    </row>
    <row r="504" spans="21:26" x14ac:dyDescent="0.2">
      <c r="U504" s="85"/>
      <c r="V504" s="85"/>
      <c r="W504" s="85"/>
      <c r="X504" s="85"/>
      <c r="Y504" s="85"/>
      <c r="Z504" s="85"/>
    </row>
    <row r="505" spans="21:26" x14ac:dyDescent="0.2">
      <c r="U505" s="85"/>
      <c r="V505" s="85"/>
      <c r="W505" s="85"/>
      <c r="X505" s="85"/>
      <c r="Y505" s="85"/>
      <c r="Z505" s="85"/>
    </row>
    <row r="506" spans="21:26" x14ac:dyDescent="0.2">
      <c r="U506" s="85"/>
      <c r="V506" s="85"/>
      <c r="W506" s="85"/>
      <c r="X506" s="85"/>
      <c r="Y506" s="85"/>
      <c r="Z506" s="85"/>
    </row>
    <row r="507" spans="21:26" x14ac:dyDescent="0.2">
      <c r="U507" s="85"/>
      <c r="V507" s="85"/>
      <c r="W507" s="85"/>
      <c r="X507" s="85"/>
      <c r="Y507" s="85"/>
      <c r="Z507" s="85"/>
    </row>
    <row r="508" spans="21:26" x14ac:dyDescent="0.2">
      <c r="U508" s="85"/>
      <c r="V508" s="85"/>
      <c r="W508" s="85"/>
      <c r="X508" s="85"/>
      <c r="Y508" s="85"/>
      <c r="Z508" s="85"/>
    </row>
    <row r="509" spans="21:26" x14ac:dyDescent="0.2">
      <c r="U509" s="85"/>
      <c r="V509" s="85"/>
      <c r="W509" s="85"/>
      <c r="X509" s="85"/>
      <c r="Y509" s="85"/>
      <c r="Z509" s="85"/>
    </row>
    <row r="510" spans="21:26" x14ac:dyDescent="0.2">
      <c r="U510" s="85"/>
      <c r="V510" s="85"/>
      <c r="W510" s="85"/>
      <c r="X510" s="85"/>
      <c r="Y510" s="85"/>
      <c r="Z510" s="85"/>
    </row>
    <row r="511" spans="21:26" x14ac:dyDescent="0.2">
      <c r="U511" s="85"/>
      <c r="V511" s="85"/>
      <c r="W511" s="85"/>
      <c r="X511" s="85"/>
      <c r="Y511" s="85"/>
      <c r="Z511" s="85"/>
    </row>
    <row r="512" spans="21:26" x14ac:dyDescent="0.2">
      <c r="U512" s="85"/>
      <c r="V512" s="85"/>
      <c r="W512" s="85"/>
      <c r="X512" s="85"/>
      <c r="Y512" s="85"/>
      <c r="Z512" s="85"/>
    </row>
    <row r="513" spans="21:26" x14ac:dyDescent="0.2">
      <c r="U513" s="85"/>
      <c r="V513" s="85"/>
      <c r="W513" s="85"/>
      <c r="X513" s="85"/>
      <c r="Y513" s="85"/>
      <c r="Z513" s="85"/>
    </row>
    <row r="514" spans="21:26" x14ac:dyDescent="0.2">
      <c r="U514" s="85"/>
      <c r="V514" s="85"/>
      <c r="W514" s="85"/>
      <c r="X514" s="85"/>
      <c r="Y514" s="85"/>
      <c r="Z514" s="85"/>
    </row>
    <row r="515" spans="21:26" x14ac:dyDescent="0.2">
      <c r="U515" s="85"/>
      <c r="V515" s="85"/>
      <c r="W515" s="85"/>
      <c r="X515" s="85"/>
      <c r="Y515" s="85"/>
      <c r="Z515" s="85"/>
    </row>
    <row r="516" spans="21:26" x14ac:dyDescent="0.2">
      <c r="U516" s="85"/>
      <c r="V516" s="85"/>
      <c r="W516" s="85"/>
      <c r="X516" s="85"/>
      <c r="Y516" s="85"/>
      <c r="Z516" s="85"/>
    </row>
    <row r="517" spans="21:26" x14ac:dyDescent="0.2">
      <c r="U517" s="85"/>
      <c r="V517" s="85"/>
      <c r="W517" s="85"/>
      <c r="X517" s="85"/>
      <c r="Y517" s="85"/>
      <c r="Z517" s="85"/>
    </row>
    <row r="518" spans="21:26" x14ac:dyDescent="0.2">
      <c r="U518" s="85"/>
      <c r="V518" s="85"/>
      <c r="W518" s="85"/>
      <c r="X518" s="85"/>
      <c r="Y518" s="85"/>
      <c r="Z518" s="85"/>
    </row>
    <row r="519" spans="21:26" x14ac:dyDescent="0.2">
      <c r="U519" s="85"/>
      <c r="V519" s="85"/>
      <c r="W519" s="85"/>
      <c r="X519" s="85"/>
      <c r="Y519" s="85"/>
      <c r="Z519" s="85"/>
    </row>
    <row r="520" spans="21:26" x14ac:dyDescent="0.2">
      <c r="U520" s="85"/>
      <c r="V520" s="85"/>
      <c r="W520" s="85"/>
      <c r="X520" s="85"/>
      <c r="Y520" s="85"/>
      <c r="Z520" s="85"/>
    </row>
    <row r="521" spans="21:26" x14ac:dyDescent="0.2">
      <c r="U521" s="85"/>
      <c r="V521" s="85"/>
      <c r="W521" s="85"/>
      <c r="X521" s="85"/>
      <c r="Y521" s="85"/>
      <c r="Z521" s="85"/>
    </row>
    <row r="522" spans="21:26" x14ac:dyDescent="0.2">
      <c r="U522" s="85"/>
      <c r="V522" s="85"/>
      <c r="W522" s="85"/>
      <c r="X522" s="85"/>
      <c r="Y522" s="85"/>
      <c r="Z522" s="85"/>
    </row>
    <row r="523" spans="21:26" x14ac:dyDescent="0.2">
      <c r="U523" s="85"/>
      <c r="V523" s="85"/>
      <c r="W523" s="85"/>
      <c r="X523" s="85"/>
      <c r="Y523" s="85"/>
      <c r="Z523" s="85"/>
    </row>
    <row r="524" spans="21:26" x14ac:dyDescent="0.2">
      <c r="U524" s="85"/>
      <c r="V524" s="85"/>
      <c r="W524" s="85"/>
      <c r="X524" s="85"/>
      <c r="Y524" s="85"/>
      <c r="Z524" s="85"/>
    </row>
    <row r="525" spans="21:26" x14ac:dyDescent="0.2">
      <c r="U525" s="85"/>
      <c r="V525" s="85"/>
      <c r="W525" s="85"/>
      <c r="X525" s="85"/>
      <c r="Y525" s="85"/>
      <c r="Z525" s="85"/>
    </row>
    <row r="526" spans="21:26" x14ac:dyDescent="0.2">
      <c r="U526" s="85"/>
      <c r="V526" s="85"/>
      <c r="W526" s="85"/>
      <c r="X526" s="85"/>
      <c r="Y526" s="85"/>
      <c r="Z526" s="85"/>
    </row>
    <row r="527" spans="21:26" x14ac:dyDescent="0.2">
      <c r="U527" s="85"/>
      <c r="V527" s="85"/>
      <c r="W527" s="85"/>
      <c r="X527" s="85"/>
      <c r="Y527" s="85"/>
      <c r="Z527" s="85"/>
    </row>
    <row r="528" spans="21:26" x14ac:dyDescent="0.2">
      <c r="U528" s="85"/>
      <c r="V528" s="85"/>
      <c r="W528" s="85"/>
      <c r="X528" s="85"/>
      <c r="Y528" s="85"/>
      <c r="Z528" s="85"/>
    </row>
    <row r="529" spans="21:26" x14ac:dyDescent="0.2">
      <c r="U529" s="85"/>
      <c r="V529" s="85"/>
      <c r="W529" s="85"/>
      <c r="X529" s="85"/>
      <c r="Y529" s="85"/>
      <c r="Z529" s="85"/>
    </row>
    <row r="530" spans="21:26" x14ac:dyDescent="0.2">
      <c r="U530" s="85"/>
      <c r="V530" s="85"/>
      <c r="W530" s="85"/>
      <c r="X530" s="85"/>
      <c r="Y530" s="85"/>
      <c r="Z530" s="85"/>
    </row>
    <row r="531" spans="21:26" x14ac:dyDescent="0.2">
      <c r="U531" s="85"/>
      <c r="V531" s="85"/>
      <c r="W531" s="85"/>
      <c r="X531" s="85"/>
      <c r="Y531" s="85"/>
      <c r="Z531" s="85"/>
    </row>
    <row r="532" spans="21:26" x14ac:dyDescent="0.2">
      <c r="U532" s="85"/>
      <c r="V532" s="85"/>
      <c r="W532" s="85"/>
      <c r="X532" s="85"/>
      <c r="Y532" s="85"/>
      <c r="Z532" s="85"/>
    </row>
    <row r="533" spans="21:26" x14ac:dyDescent="0.2">
      <c r="U533" s="85"/>
      <c r="V533" s="85"/>
      <c r="W533" s="85"/>
      <c r="X533" s="85"/>
      <c r="Y533" s="85"/>
      <c r="Z533" s="85"/>
    </row>
    <row r="534" spans="21:26" x14ac:dyDescent="0.2">
      <c r="U534" s="85"/>
      <c r="V534" s="85"/>
      <c r="W534" s="85"/>
      <c r="X534" s="85"/>
      <c r="Y534" s="85"/>
      <c r="Z534" s="85"/>
    </row>
    <row r="535" spans="21:26" x14ac:dyDescent="0.2">
      <c r="U535" s="85"/>
      <c r="V535" s="85"/>
      <c r="W535" s="85"/>
      <c r="X535" s="85"/>
      <c r="Y535" s="85"/>
      <c r="Z535" s="85"/>
    </row>
    <row r="536" spans="21:26" x14ac:dyDescent="0.2">
      <c r="U536" s="85"/>
      <c r="V536" s="85"/>
      <c r="W536" s="85"/>
      <c r="X536" s="85"/>
      <c r="Y536" s="85"/>
      <c r="Z536" s="85"/>
    </row>
    <row r="537" spans="21:26" x14ac:dyDescent="0.2">
      <c r="U537" s="85"/>
      <c r="V537" s="85"/>
      <c r="W537" s="85"/>
      <c r="X537" s="85"/>
      <c r="Y537" s="85"/>
      <c r="Z537" s="85"/>
    </row>
    <row r="538" spans="21:26" x14ac:dyDescent="0.2">
      <c r="U538" s="85"/>
      <c r="V538" s="85"/>
      <c r="W538" s="85"/>
      <c r="X538" s="85"/>
      <c r="Y538" s="85"/>
      <c r="Z538" s="85"/>
    </row>
    <row r="539" spans="21:26" x14ac:dyDescent="0.2">
      <c r="U539" s="85"/>
      <c r="V539" s="85"/>
      <c r="W539" s="85"/>
      <c r="X539" s="85"/>
      <c r="Y539" s="85"/>
      <c r="Z539" s="85"/>
    </row>
    <row r="540" spans="21:26" x14ac:dyDescent="0.2">
      <c r="U540" s="85"/>
      <c r="V540" s="85"/>
      <c r="W540" s="85"/>
      <c r="X540" s="85"/>
      <c r="Y540" s="85"/>
      <c r="Z540" s="85"/>
    </row>
    <row r="541" spans="21:26" x14ac:dyDescent="0.2">
      <c r="U541" s="85"/>
      <c r="V541" s="85"/>
      <c r="W541" s="85"/>
      <c r="X541" s="85"/>
      <c r="Y541" s="85"/>
      <c r="Z541" s="85"/>
    </row>
    <row r="542" spans="21:26" x14ac:dyDescent="0.2">
      <c r="U542" s="85"/>
      <c r="V542" s="85"/>
      <c r="W542" s="85"/>
      <c r="X542" s="85"/>
      <c r="Y542" s="85"/>
      <c r="Z542" s="85"/>
    </row>
    <row r="543" spans="21:26" x14ac:dyDescent="0.2">
      <c r="U543" s="85"/>
      <c r="V543" s="85"/>
      <c r="W543" s="85"/>
      <c r="X543" s="85"/>
      <c r="Y543" s="85"/>
      <c r="Z543" s="85"/>
    </row>
    <row r="544" spans="21:26" x14ac:dyDescent="0.2">
      <c r="U544" s="85"/>
      <c r="V544" s="85"/>
      <c r="W544" s="85"/>
      <c r="X544" s="85"/>
      <c r="Y544" s="85"/>
      <c r="Z544" s="85"/>
    </row>
    <row r="545" spans="21:26" x14ac:dyDescent="0.2">
      <c r="U545" s="85"/>
      <c r="V545" s="85"/>
      <c r="W545" s="85"/>
      <c r="X545" s="85"/>
      <c r="Y545" s="85"/>
      <c r="Z545" s="85"/>
    </row>
    <row r="546" spans="21:26" x14ac:dyDescent="0.2">
      <c r="U546" s="85"/>
      <c r="V546" s="85"/>
      <c r="W546" s="85"/>
      <c r="X546" s="85"/>
      <c r="Y546" s="85"/>
      <c r="Z546" s="85"/>
    </row>
    <row r="547" spans="21:26" x14ac:dyDescent="0.2">
      <c r="U547" s="85"/>
      <c r="V547" s="85"/>
      <c r="W547" s="85"/>
      <c r="X547" s="85"/>
      <c r="Y547" s="85"/>
      <c r="Z547" s="85"/>
    </row>
    <row r="548" spans="21:26" x14ac:dyDescent="0.2">
      <c r="U548" s="85"/>
      <c r="V548" s="85"/>
      <c r="W548" s="85"/>
      <c r="X548" s="85"/>
      <c r="Y548" s="85"/>
      <c r="Z548" s="85"/>
    </row>
    <row r="549" spans="21:26" x14ac:dyDescent="0.2">
      <c r="U549" s="85"/>
      <c r="V549" s="85"/>
      <c r="W549" s="85"/>
      <c r="X549" s="85"/>
      <c r="Y549" s="85"/>
      <c r="Z549" s="85"/>
    </row>
    <row r="550" spans="21:26" x14ac:dyDescent="0.2">
      <c r="U550" s="85"/>
      <c r="V550" s="85"/>
      <c r="W550" s="85"/>
      <c r="X550" s="85"/>
      <c r="Y550" s="85"/>
      <c r="Z550" s="85"/>
    </row>
    <row r="551" spans="21:26" x14ac:dyDescent="0.2">
      <c r="U551" s="85"/>
      <c r="V551" s="85"/>
      <c r="W551" s="85"/>
      <c r="X551" s="85"/>
      <c r="Y551" s="85"/>
      <c r="Z551" s="85"/>
    </row>
    <row r="552" spans="21:26" x14ac:dyDescent="0.2">
      <c r="U552" s="85"/>
      <c r="V552" s="85"/>
      <c r="W552" s="85"/>
      <c r="X552" s="85"/>
      <c r="Y552" s="85"/>
      <c r="Z552" s="85"/>
    </row>
    <row r="553" spans="21:26" x14ac:dyDescent="0.2">
      <c r="U553" s="85"/>
      <c r="V553" s="85"/>
      <c r="W553" s="85"/>
      <c r="X553" s="85"/>
      <c r="Y553" s="85"/>
      <c r="Z553" s="85"/>
    </row>
    <row r="554" spans="21:26" x14ac:dyDescent="0.2">
      <c r="U554" s="85"/>
      <c r="V554" s="85"/>
      <c r="W554" s="85"/>
      <c r="X554" s="85"/>
      <c r="Y554" s="85"/>
      <c r="Z554" s="85"/>
    </row>
    <row r="555" spans="21:26" x14ac:dyDescent="0.2">
      <c r="U555" s="85"/>
      <c r="V555" s="85"/>
      <c r="W555" s="85"/>
      <c r="X555" s="85"/>
      <c r="Y555" s="85"/>
      <c r="Z555" s="85"/>
    </row>
    <row r="556" spans="21:26" x14ac:dyDescent="0.2">
      <c r="U556" s="85"/>
      <c r="V556" s="85"/>
      <c r="W556" s="85"/>
      <c r="X556" s="85"/>
      <c r="Y556" s="85"/>
      <c r="Z556" s="85"/>
    </row>
    <row r="557" spans="21:26" x14ac:dyDescent="0.2">
      <c r="U557" s="85"/>
      <c r="V557" s="85"/>
      <c r="W557" s="85"/>
      <c r="X557" s="85"/>
      <c r="Y557" s="85"/>
      <c r="Z557" s="85"/>
    </row>
    <row r="558" spans="21:26" x14ac:dyDescent="0.2">
      <c r="U558" s="85"/>
      <c r="V558" s="85"/>
      <c r="W558" s="85"/>
      <c r="X558" s="85"/>
      <c r="Y558" s="85"/>
      <c r="Z558" s="85"/>
    </row>
    <row r="559" spans="21:26" x14ac:dyDescent="0.2">
      <c r="U559" s="85"/>
      <c r="V559" s="85"/>
      <c r="W559" s="85"/>
      <c r="X559" s="85"/>
      <c r="Y559" s="85"/>
      <c r="Z559" s="85"/>
    </row>
    <row r="560" spans="21:26" x14ac:dyDescent="0.2">
      <c r="U560" s="85"/>
      <c r="V560" s="85"/>
      <c r="W560" s="85"/>
      <c r="X560" s="85"/>
      <c r="Y560" s="85"/>
      <c r="Z560" s="85"/>
    </row>
    <row r="561" spans="21:26" x14ac:dyDescent="0.2">
      <c r="U561" s="85"/>
      <c r="V561" s="85"/>
      <c r="W561" s="85"/>
      <c r="X561" s="85"/>
      <c r="Y561" s="85"/>
      <c r="Z561" s="85"/>
    </row>
    <row r="562" spans="21:26" x14ac:dyDescent="0.2">
      <c r="U562" s="85"/>
      <c r="V562" s="85"/>
      <c r="W562" s="85"/>
      <c r="X562" s="85"/>
      <c r="Y562" s="85"/>
      <c r="Z562" s="85"/>
    </row>
    <row r="563" spans="21:26" x14ac:dyDescent="0.2">
      <c r="U563" s="85"/>
      <c r="V563" s="85"/>
      <c r="W563" s="85"/>
      <c r="X563" s="85"/>
      <c r="Y563" s="85"/>
      <c r="Z563" s="85"/>
    </row>
    <row r="564" spans="21:26" x14ac:dyDescent="0.2">
      <c r="U564" s="85"/>
      <c r="V564" s="85"/>
      <c r="W564" s="85"/>
      <c r="X564" s="85"/>
      <c r="Y564" s="85"/>
      <c r="Z564" s="85"/>
    </row>
    <row r="565" spans="21:26" x14ac:dyDescent="0.2">
      <c r="U565" s="85"/>
      <c r="V565" s="85"/>
      <c r="W565" s="85"/>
      <c r="X565" s="85"/>
      <c r="Y565" s="85"/>
      <c r="Z565" s="85"/>
    </row>
    <row r="566" spans="21:26" x14ac:dyDescent="0.2">
      <c r="U566" s="85"/>
      <c r="V566" s="85"/>
      <c r="W566" s="85"/>
      <c r="X566" s="85"/>
      <c r="Y566" s="85"/>
      <c r="Z566" s="85"/>
    </row>
    <row r="567" spans="21:26" x14ac:dyDescent="0.2">
      <c r="U567" s="85"/>
      <c r="V567" s="85"/>
      <c r="W567" s="85"/>
      <c r="X567" s="85"/>
      <c r="Y567" s="85"/>
      <c r="Z567" s="85"/>
    </row>
    <row r="568" spans="21:26" x14ac:dyDescent="0.2">
      <c r="U568" s="85"/>
      <c r="V568" s="85"/>
      <c r="W568" s="85"/>
      <c r="X568" s="85"/>
      <c r="Y568" s="85"/>
      <c r="Z568" s="85"/>
    </row>
    <row r="569" spans="21:26" x14ac:dyDescent="0.2">
      <c r="U569" s="85"/>
      <c r="V569" s="85"/>
      <c r="W569" s="85"/>
      <c r="X569" s="85"/>
      <c r="Y569" s="85"/>
      <c r="Z569" s="85"/>
    </row>
    <row r="570" spans="21:26" x14ac:dyDescent="0.2">
      <c r="U570" s="85"/>
      <c r="V570" s="85"/>
      <c r="W570" s="85"/>
      <c r="X570" s="85"/>
      <c r="Y570" s="85"/>
      <c r="Z570" s="85"/>
    </row>
    <row r="571" spans="21:26" x14ac:dyDescent="0.2">
      <c r="U571" s="85"/>
      <c r="V571" s="85"/>
      <c r="W571" s="85"/>
      <c r="X571" s="85"/>
      <c r="Y571" s="85"/>
      <c r="Z571" s="85"/>
    </row>
    <row r="572" spans="21:26" x14ac:dyDescent="0.2">
      <c r="U572" s="85"/>
      <c r="V572" s="85"/>
      <c r="W572" s="85"/>
      <c r="X572" s="85"/>
      <c r="Y572" s="85"/>
      <c r="Z572" s="85"/>
    </row>
    <row r="573" spans="21:26" x14ac:dyDescent="0.2">
      <c r="U573" s="85"/>
      <c r="V573" s="85"/>
      <c r="W573" s="85"/>
      <c r="X573" s="85"/>
      <c r="Y573" s="85"/>
      <c r="Z573" s="85"/>
    </row>
    <row r="574" spans="21:26" x14ac:dyDescent="0.2">
      <c r="U574" s="85"/>
      <c r="V574" s="85"/>
      <c r="W574" s="85"/>
      <c r="X574" s="85"/>
      <c r="Y574" s="85"/>
      <c r="Z574" s="85"/>
    </row>
    <row r="575" spans="21:26" x14ac:dyDescent="0.2">
      <c r="U575" s="85"/>
      <c r="V575" s="85"/>
      <c r="W575" s="85"/>
      <c r="X575" s="85"/>
      <c r="Y575" s="85"/>
      <c r="Z575" s="85"/>
    </row>
    <row r="576" spans="21:26" x14ac:dyDescent="0.2">
      <c r="U576" s="85"/>
      <c r="V576" s="85"/>
      <c r="W576" s="85"/>
      <c r="X576" s="85"/>
      <c r="Y576" s="85"/>
      <c r="Z576" s="85"/>
    </row>
    <row r="577" spans="21:26" x14ac:dyDescent="0.2">
      <c r="U577" s="85"/>
      <c r="V577" s="85"/>
      <c r="W577" s="85"/>
      <c r="X577" s="85"/>
      <c r="Y577" s="85"/>
      <c r="Z577" s="85"/>
    </row>
    <row r="578" spans="21:26" x14ac:dyDescent="0.2">
      <c r="U578" s="85"/>
      <c r="V578" s="85"/>
      <c r="W578" s="85"/>
      <c r="X578" s="85"/>
      <c r="Y578" s="85"/>
      <c r="Z578" s="85"/>
    </row>
    <row r="579" spans="21:26" x14ac:dyDescent="0.2">
      <c r="U579" s="85"/>
      <c r="V579" s="85"/>
      <c r="W579" s="85"/>
      <c r="X579" s="85"/>
      <c r="Y579" s="85"/>
      <c r="Z579" s="85"/>
    </row>
    <row r="580" spans="21:26" x14ac:dyDescent="0.2">
      <c r="U580" s="85"/>
      <c r="V580" s="85"/>
      <c r="W580" s="85"/>
      <c r="X580" s="85"/>
      <c r="Y580" s="85"/>
      <c r="Z580" s="85"/>
    </row>
    <row r="581" spans="21:26" x14ac:dyDescent="0.2">
      <c r="U581" s="85"/>
      <c r="V581" s="85"/>
      <c r="W581" s="85"/>
      <c r="X581" s="85"/>
      <c r="Y581" s="85"/>
      <c r="Z581" s="85"/>
    </row>
    <row r="582" spans="21:26" x14ac:dyDescent="0.2">
      <c r="U582" s="85"/>
      <c r="V582" s="85"/>
      <c r="W582" s="85"/>
      <c r="X582" s="85"/>
      <c r="Y582" s="85"/>
      <c r="Z582" s="85"/>
    </row>
    <row r="583" spans="21:26" x14ac:dyDescent="0.2">
      <c r="U583" s="85"/>
      <c r="V583" s="85"/>
      <c r="W583" s="85"/>
      <c r="X583" s="85"/>
      <c r="Y583" s="85"/>
      <c r="Z583" s="85"/>
    </row>
    <row r="584" spans="21:26" x14ac:dyDescent="0.2">
      <c r="U584" s="85"/>
      <c r="V584" s="85"/>
      <c r="W584" s="85"/>
      <c r="X584" s="85"/>
      <c r="Y584" s="85"/>
      <c r="Z584" s="85"/>
    </row>
    <row r="585" spans="21:26" x14ac:dyDescent="0.2">
      <c r="U585" s="85"/>
      <c r="V585" s="85"/>
      <c r="W585" s="85"/>
      <c r="X585" s="85"/>
      <c r="Y585" s="85"/>
      <c r="Z585" s="85"/>
    </row>
    <row r="586" spans="21:26" x14ac:dyDescent="0.2">
      <c r="U586" s="85"/>
      <c r="V586" s="85"/>
      <c r="W586" s="85"/>
      <c r="X586" s="85"/>
      <c r="Y586" s="85"/>
      <c r="Z586" s="85"/>
    </row>
    <row r="587" spans="21:26" x14ac:dyDescent="0.2">
      <c r="U587" s="85"/>
      <c r="V587" s="85"/>
      <c r="W587" s="85"/>
      <c r="X587" s="85"/>
      <c r="Y587" s="85"/>
      <c r="Z587" s="85"/>
    </row>
    <row r="588" spans="21:26" x14ac:dyDescent="0.2">
      <c r="U588" s="85"/>
      <c r="V588" s="85"/>
      <c r="W588" s="85"/>
      <c r="X588" s="85"/>
      <c r="Y588" s="85"/>
      <c r="Z588" s="85"/>
    </row>
    <row r="589" spans="21:26" x14ac:dyDescent="0.2">
      <c r="U589" s="85"/>
      <c r="V589" s="85"/>
      <c r="W589" s="85"/>
      <c r="X589" s="85"/>
      <c r="Y589" s="85"/>
      <c r="Z589" s="85"/>
    </row>
    <row r="590" spans="21:26" x14ac:dyDescent="0.2">
      <c r="U590" s="85"/>
      <c r="V590" s="85"/>
      <c r="W590" s="85"/>
      <c r="X590" s="85"/>
      <c r="Y590" s="85"/>
      <c r="Z590" s="85"/>
    </row>
    <row r="591" spans="21:26" x14ac:dyDescent="0.2">
      <c r="U591" s="85"/>
      <c r="V591" s="85"/>
      <c r="W591" s="85"/>
      <c r="X591" s="85"/>
      <c r="Y591" s="85"/>
      <c r="Z591" s="85"/>
    </row>
    <row r="592" spans="21:26" x14ac:dyDescent="0.2">
      <c r="U592" s="85"/>
      <c r="V592" s="85"/>
      <c r="W592" s="85"/>
      <c r="X592" s="85"/>
      <c r="Y592" s="85"/>
      <c r="Z592" s="85"/>
    </row>
    <row r="593" spans="21:26" x14ac:dyDescent="0.2">
      <c r="U593" s="85"/>
      <c r="V593" s="85"/>
      <c r="W593" s="85"/>
      <c r="X593" s="85"/>
      <c r="Y593" s="85"/>
      <c r="Z593" s="85"/>
    </row>
    <row r="594" spans="21:26" x14ac:dyDescent="0.2">
      <c r="U594" s="85"/>
      <c r="V594" s="85"/>
      <c r="W594" s="85"/>
      <c r="X594" s="85"/>
      <c r="Y594" s="85"/>
      <c r="Z594" s="85"/>
    </row>
    <row r="595" spans="21:26" x14ac:dyDescent="0.2">
      <c r="U595" s="85"/>
      <c r="V595" s="85"/>
      <c r="W595" s="85"/>
      <c r="X595" s="85"/>
      <c r="Y595" s="85"/>
      <c r="Z595" s="85"/>
    </row>
    <row r="596" spans="21:26" x14ac:dyDescent="0.2">
      <c r="U596" s="85"/>
      <c r="V596" s="85"/>
      <c r="W596" s="85"/>
      <c r="X596" s="85"/>
      <c r="Y596" s="85"/>
      <c r="Z596" s="85"/>
    </row>
    <row r="597" spans="21:26" x14ac:dyDescent="0.2">
      <c r="U597" s="85"/>
      <c r="V597" s="85"/>
      <c r="W597" s="85"/>
      <c r="X597" s="85"/>
      <c r="Y597" s="85"/>
      <c r="Z597" s="85"/>
    </row>
    <row r="598" spans="21:26" x14ac:dyDescent="0.2">
      <c r="U598" s="85"/>
      <c r="V598" s="85"/>
      <c r="W598" s="85"/>
      <c r="X598" s="85"/>
      <c r="Y598" s="85"/>
      <c r="Z598" s="85"/>
    </row>
    <row r="599" spans="21:26" x14ac:dyDescent="0.2">
      <c r="U599" s="85"/>
      <c r="V599" s="85"/>
      <c r="W599" s="85"/>
      <c r="X599" s="85"/>
      <c r="Y599" s="85"/>
      <c r="Z599" s="85"/>
    </row>
    <row r="600" spans="21:26" x14ac:dyDescent="0.2">
      <c r="U600" s="85"/>
      <c r="V600" s="85"/>
      <c r="W600" s="85"/>
      <c r="X600" s="85"/>
      <c r="Y600" s="85"/>
      <c r="Z600" s="85"/>
    </row>
    <row r="601" spans="21:26" x14ac:dyDescent="0.2">
      <c r="U601" s="85"/>
      <c r="V601" s="85"/>
      <c r="W601" s="85"/>
      <c r="X601" s="85"/>
      <c r="Y601" s="85"/>
      <c r="Z601" s="85"/>
    </row>
    <row r="602" spans="21:26" x14ac:dyDescent="0.2">
      <c r="U602" s="85"/>
      <c r="V602" s="85"/>
      <c r="W602" s="85"/>
      <c r="X602" s="85"/>
      <c r="Y602" s="85"/>
      <c r="Z602" s="85"/>
    </row>
    <row r="603" spans="21:26" x14ac:dyDescent="0.2">
      <c r="U603" s="85"/>
      <c r="V603" s="85"/>
      <c r="W603" s="85"/>
      <c r="X603" s="85"/>
      <c r="Y603" s="85"/>
      <c r="Z603" s="85"/>
    </row>
    <row r="604" spans="21:26" x14ac:dyDescent="0.2">
      <c r="U604" s="85"/>
      <c r="V604" s="85"/>
      <c r="W604" s="85"/>
      <c r="X604" s="85"/>
      <c r="Y604" s="85"/>
      <c r="Z604" s="85"/>
    </row>
    <row r="605" spans="21:26" x14ac:dyDescent="0.2">
      <c r="U605" s="85"/>
      <c r="V605" s="85"/>
      <c r="W605" s="85"/>
      <c r="X605" s="85"/>
      <c r="Y605" s="85"/>
      <c r="Z605" s="85"/>
    </row>
    <row r="606" spans="21:26" x14ac:dyDescent="0.2">
      <c r="U606" s="85"/>
      <c r="V606" s="85"/>
      <c r="W606" s="85"/>
      <c r="X606" s="85"/>
      <c r="Y606" s="85"/>
      <c r="Z606" s="85"/>
    </row>
    <row r="607" spans="21:26" x14ac:dyDescent="0.2">
      <c r="U607" s="85"/>
      <c r="V607" s="85"/>
      <c r="W607" s="85"/>
      <c r="X607" s="85"/>
      <c r="Y607" s="85"/>
      <c r="Z607" s="85"/>
    </row>
    <row r="608" spans="21:26" x14ac:dyDescent="0.2">
      <c r="U608" s="85"/>
      <c r="V608" s="85"/>
      <c r="W608" s="85"/>
      <c r="X608" s="85"/>
      <c r="Y608" s="85"/>
      <c r="Z608" s="85"/>
    </row>
    <row r="609" spans="21:26" x14ac:dyDescent="0.2">
      <c r="U609" s="85"/>
      <c r="V609" s="85"/>
      <c r="W609" s="85"/>
      <c r="X609" s="85"/>
      <c r="Y609" s="85"/>
      <c r="Z609" s="85"/>
    </row>
    <row r="610" spans="21:26" x14ac:dyDescent="0.2">
      <c r="U610" s="85"/>
      <c r="V610" s="85"/>
      <c r="W610" s="85"/>
      <c r="X610" s="85"/>
      <c r="Y610" s="85"/>
      <c r="Z610" s="85"/>
    </row>
    <row r="611" spans="21:26" x14ac:dyDescent="0.2">
      <c r="U611" s="85"/>
      <c r="V611" s="85"/>
      <c r="W611" s="85"/>
      <c r="X611" s="85"/>
      <c r="Y611" s="85"/>
      <c r="Z611" s="85"/>
    </row>
    <row r="612" spans="21:26" x14ac:dyDescent="0.2">
      <c r="U612" s="85"/>
      <c r="V612" s="85"/>
      <c r="W612" s="85"/>
      <c r="X612" s="85"/>
      <c r="Y612" s="85"/>
      <c r="Z612" s="85"/>
    </row>
    <row r="613" spans="21:26" x14ac:dyDescent="0.2">
      <c r="U613" s="85"/>
      <c r="V613" s="85"/>
      <c r="W613" s="85"/>
      <c r="X613" s="85"/>
      <c r="Y613" s="85"/>
      <c r="Z613" s="85"/>
    </row>
    <row r="614" spans="21:26" x14ac:dyDescent="0.2">
      <c r="U614" s="85"/>
      <c r="V614" s="85"/>
      <c r="W614" s="85"/>
      <c r="X614" s="85"/>
      <c r="Y614" s="85"/>
      <c r="Z614" s="85"/>
    </row>
    <row r="615" spans="21:26" x14ac:dyDescent="0.2">
      <c r="U615" s="85"/>
      <c r="V615" s="85"/>
      <c r="W615" s="85"/>
      <c r="X615" s="85"/>
      <c r="Y615" s="85"/>
      <c r="Z615" s="85"/>
    </row>
    <row r="616" spans="21:26" x14ac:dyDescent="0.2">
      <c r="U616" s="85"/>
      <c r="V616" s="85"/>
      <c r="W616" s="85"/>
      <c r="X616" s="85"/>
      <c r="Y616" s="85"/>
      <c r="Z616" s="85"/>
    </row>
    <row r="617" spans="21:26" x14ac:dyDescent="0.2">
      <c r="U617" s="85"/>
      <c r="V617" s="85"/>
      <c r="W617" s="85"/>
      <c r="X617" s="85"/>
      <c r="Y617" s="85"/>
      <c r="Z617" s="85"/>
    </row>
    <row r="618" spans="21:26" x14ac:dyDescent="0.2">
      <c r="U618" s="85"/>
      <c r="V618" s="85"/>
      <c r="W618" s="85"/>
      <c r="X618" s="85"/>
      <c r="Y618" s="85"/>
      <c r="Z618" s="85"/>
    </row>
    <row r="619" spans="21:26" x14ac:dyDescent="0.2">
      <c r="U619" s="85"/>
      <c r="V619" s="85"/>
      <c r="W619" s="85"/>
      <c r="X619" s="85"/>
      <c r="Y619" s="85"/>
      <c r="Z619" s="85"/>
    </row>
    <row r="620" spans="21:26" x14ac:dyDescent="0.2">
      <c r="U620" s="85"/>
      <c r="V620" s="85"/>
      <c r="W620" s="85"/>
      <c r="X620" s="85"/>
      <c r="Y620" s="85"/>
      <c r="Z620" s="85"/>
    </row>
    <row r="621" spans="21:26" x14ac:dyDescent="0.2">
      <c r="U621" s="85"/>
      <c r="V621" s="85"/>
      <c r="W621" s="85"/>
      <c r="X621" s="85"/>
      <c r="Y621" s="85"/>
      <c r="Z621" s="85"/>
    </row>
    <row r="622" spans="21:26" x14ac:dyDescent="0.2">
      <c r="U622" s="85"/>
      <c r="V622" s="85"/>
      <c r="W622" s="85"/>
      <c r="X622" s="85"/>
      <c r="Y622" s="85"/>
      <c r="Z622" s="85"/>
    </row>
    <row r="623" spans="21:26" x14ac:dyDescent="0.2">
      <c r="U623" s="85"/>
      <c r="V623" s="85"/>
      <c r="W623" s="85"/>
      <c r="X623" s="85"/>
      <c r="Y623" s="85"/>
      <c r="Z623" s="85"/>
    </row>
    <row r="624" spans="21:26" x14ac:dyDescent="0.2">
      <c r="U624" s="85"/>
      <c r="V624" s="85"/>
      <c r="W624" s="85"/>
      <c r="X624" s="85"/>
      <c r="Y624" s="85"/>
      <c r="Z624" s="85"/>
    </row>
    <row r="625" spans="21:26" x14ac:dyDescent="0.2">
      <c r="U625" s="85"/>
      <c r="V625" s="85"/>
      <c r="W625" s="85"/>
      <c r="X625" s="85"/>
      <c r="Y625" s="85"/>
      <c r="Z625" s="85"/>
    </row>
    <row r="626" spans="21:26" x14ac:dyDescent="0.2">
      <c r="U626" s="85"/>
      <c r="V626" s="85"/>
      <c r="W626" s="85"/>
      <c r="X626" s="85"/>
      <c r="Y626" s="85"/>
      <c r="Z626" s="85"/>
    </row>
    <row r="627" spans="21:26" x14ac:dyDescent="0.2">
      <c r="U627" s="85"/>
      <c r="V627" s="85"/>
      <c r="W627" s="85"/>
      <c r="X627" s="85"/>
      <c r="Y627" s="85"/>
      <c r="Z627" s="85"/>
    </row>
    <row r="628" spans="21:26" x14ac:dyDescent="0.2">
      <c r="U628" s="85"/>
      <c r="V628" s="85"/>
      <c r="W628" s="85"/>
      <c r="X628" s="85"/>
      <c r="Y628" s="85"/>
      <c r="Z628" s="85"/>
    </row>
    <row r="629" spans="21:26" x14ac:dyDescent="0.2">
      <c r="U629" s="85"/>
      <c r="V629" s="85"/>
      <c r="W629" s="85"/>
      <c r="X629" s="85"/>
      <c r="Y629" s="85"/>
      <c r="Z629" s="85"/>
    </row>
    <row r="630" spans="21:26" x14ac:dyDescent="0.2">
      <c r="U630" s="85"/>
      <c r="V630" s="85"/>
      <c r="W630" s="85"/>
      <c r="X630" s="85"/>
      <c r="Y630" s="85"/>
      <c r="Z630" s="85"/>
    </row>
    <row r="631" spans="21:26" x14ac:dyDescent="0.2">
      <c r="U631" s="85"/>
      <c r="V631" s="85"/>
      <c r="W631" s="85"/>
      <c r="X631" s="85"/>
      <c r="Y631" s="85"/>
      <c r="Z631" s="85"/>
    </row>
    <row r="632" spans="21:26" x14ac:dyDescent="0.2">
      <c r="U632" s="85"/>
      <c r="V632" s="85"/>
      <c r="W632" s="85"/>
      <c r="X632" s="85"/>
      <c r="Y632" s="85"/>
      <c r="Z632" s="85"/>
    </row>
    <row r="633" spans="21:26" x14ac:dyDescent="0.2">
      <c r="U633" s="85"/>
      <c r="V633" s="85"/>
      <c r="W633" s="85"/>
      <c r="X633" s="85"/>
      <c r="Y633" s="85"/>
      <c r="Z633" s="85"/>
    </row>
    <row r="634" spans="21:26" x14ac:dyDescent="0.2">
      <c r="U634" s="85"/>
      <c r="V634" s="85"/>
      <c r="W634" s="85"/>
      <c r="X634" s="85"/>
      <c r="Y634" s="85"/>
      <c r="Z634" s="85"/>
    </row>
    <row r="635" spans="21:26" x14ac:dyDescent="0.2">
      <c r="U635" s="85"/>
      <c r="V635" s="85"/>
      <c r="W635" s="85"/>
      <c r="X635" s="85"/>
      <c r="Y635" s="85"/>
      <c r="Z635" s="85"/>
    </row>
    <row r="636" spans="21:26" x14ac:dyDescent="0.2">
      <c r="U636" s="85"/>
      <c r="V636" s="85"/>
      <c r="W636" s="85"/>
      <c r="X636" s="85"/>
      <c r="Y636" s="85"/>
      <c r="Z636" s="85"/>
    </row>
    <row r="637" spans="21:26" x14ac:dyDescent="0.2">
      <c r="U637" s="85"/>
      <c r="V637" s="85"/>
      <c r="W637" s="85"/>
      <c r="X637" s="85"/>
      <c r="Y637" s="85"/>
      <c r="Z637" s="85"/>
    </row>
    <row r="638" spans="21:26" x14ac:dyDescent="0.2">
      <c r="U638" s="85"/>
      <c r="V638" s="85"/>
      <c r="W638" s="85"/>
      <c r="X638" s="85"/>
      <c r="Y638" s="85"/>
      <c r="Z638" s="85"/>
    </row>
    <row r="639" spans="21:26" x14ac:dyDescent="0.2">
      <c r="U639" s="85"/>
      <c r="V639" s="85"/>
      <c r="W639" s="85"/>
      <c r="X639" s="85"/>
      <c r="Y639" s="85"/>
      <c r="Z639" s="85"/>
    </row>
    <row r="640" spans="21:26" x14ac:dyDescent="0.2">
      <c r="U640" s="85"/>
      <c r="V640" s="85"/>
      <c r="W640" s="85"/>
      <c r="X640" s="85"/>
      <c r="Y640" s="85"/>
      <c r="Z640" s="85"/>
    </row>
    <row r="641" spans="21:26" x14ac:dyDescent="0.2">
      <c r="U641" s="85"/>
      <c r="V641" s="85"/>
      <c r="W641" s="85"/>
      <c r="X641" s="85"/>
      <c r="Y641" s="85"/>
      <c r="Z641" s="85"/>
    </row>
    <row r="642" spans="21:26" x14ac:dyDescent="0.2">
      <c r="U642" s="85"/>
      <c r="V642" s="85"/>
      <c r="W642" s="85"/>
      <c r="X642" s="85"/>
      <c r="Y642" s="85"/>
      <c r="Z642" s="85"/>
    </row>
    <row r="643" spans="21:26" x14ac:dyDescent="0.2">
      <c r="U643" s="85"/>
      <c r="V643" s="85"/>
      <c r="W643" s="85"/>
      <c r="X643" s="85"/>
      <c r="Y643" s="85"/>
      <c r="Z643" s="85"/>
    </row>
    <row r="644" spans="21:26" x14ac:dyDescent="0.2">
      <c r="U644" s="85"/>
      <c r="V644" s="85"/>
      <c r="W644" s="85"/>
      <c r="X644" s="85"/>
      <c r="Y644" s="85"/>
      <c r="Z644" s="85"/>
    </row>
    <row r="645" spans="21:26" x14ac:dyDescent="0.2">
      <c r="U645" s="85"/>
      <c r="V645" s="85"/>
      <c r="W645" s="85"/>
      <c r="X645" s="85"/>
      <c r="Y645" s="85"/>
      <c r="Z645" s="85"/>
    </row>
    <row r="646" spans="21:26" x14ac:dyDescent="0.2">
      <c r="U646" s="85"/>
      <c r="V646" s="85"/>
      <c r="W646" s="85"/>
      <c r="X646" s="85"/>
      <c r="Y646" s="85"/>
      <c r="Z646" s="85"/>
    </row>
    <row r="647" spans="21:26" x14ac:dyDescent="0.2">
      <c r="U647" s="85"/>
      <c r="V647" s="85"/>
      <c r="W647" s="85"/>
      <c r="X647" s="85"/>
      <c r="Y647" s="85"/>
      <c r="Z647" s="85"/>
    </row>
    <row r="648" spans="21:26" x14ac:dyDescent="0.2">
      <c r="U648" s="85"/>
      <c r="V648" s="85"/>
      <c r="W648" s="85"/>
      <c r="X648" s="85"/>
      <c r="Y648" s="85"/>
      <c r="Z648" s="85"/>
    </row>
    <row r="649" spans="21:26" x14ac:dyDescent="0.2">
      <c r="U649" s="85"/>
      <c r="V649" s="85"/>
      <c r="W649" s="85"/>
      <c r="X649" s="85"/>
      <c r="Y649" s="85"/>
      <c r="Z649" s="85"/>
    </row>
    <row r="650" spans="21:26" x14ac:dyDescent="0.2">
      <c r="U650" s="85"/>
      <c r="V650" s="85"/>
      <c r="W650" s="85"/>
      <c r="X650" s="85"/>
      <c r="Y650" s="85"/>
      <c r="Z650" s="85"/>
    </row>
    <row r="651" spans="21:26" x14ac:dyDescent="0.2">
      <c r="U651" s="85"/>
      <c r="V651" s="85"/>
      <c r="W651" s="85"/>
      <c r="X651" s="85"/>
      <c r="Y651" s="85"/>
      <c r="Z651" s="85"/>
    </row>
    <row r="652" spans="21:26" x14ac:dyDescent="0.2">
      <c r="U652" s="85"/>
      <c r="V652" s="85"/>
      <c r="W652" s="85"/>
      <c r="X652" s="85"/>
      <c r="Y652" s="85"/>
      <c r="Z652" s="85"/>
    </row>
    <row r="653" spans="21:26" x14ac:dyDescent="0.2">
      <c r="U653" s="85"/>
      <c r="V653" s="85"/>
      <c r="W653" s="85"/>
      <c r="X653" s="85"/>
      <c r="Y653" s="85"/>
      <c r="Z653" s="85"/>
    </row>
    <row r="654" spans="21:26" x14ac:dyDescent="0.2">
      <c r="U654" s="85"/>
      <c r="V654" s="85"/>
      <c r="W654" s="85"/>
      <c r="X654" s="85"/>
      <c r="Y654" s="85"/>
      <c r="Z654" s="85"/>
    </row>
    <row r="655" spans="21:26" x14ac:dyDescent="0.2">
      <c r="U655" s="85"/>
      <c r="V655" s="85"/>
      <c r="W655" s="85"/>
      <c r="X655" s="85"/>
      <c r="Y655" s="85"/>
      <c r="Z655" s="85"/>
    </row>
    <row r="656" spans="21:26" x14ac:dyDescent="0.2">
      <c r="U656" s="85"/>
      <c r="V656" s="85"/>
      <c r="W656" s="85"/>
      <c r="X656" s="85"/>
      <c r="Y656" s="85"/>
      <c r="Z656" s="85"/>
    </row>
    <row r="657" spans="21:26" x14ac:dyDescent="0.2">
      <c r="U657" s="85"/>
      <c r="V657" s="85"/>
      <c r="W657" s="85"/>
      <c r="X657" s="85"/>
      <c r="Y657" s="85"/>
      <c r="Z657" s="85"/>
    </row>
    <row r="658" spans="21:26" x14ac:dyDescent="0.2">
      <c r="U658" s="85"/>
      <c r="V658" s="85"/>
      <c r="W658" s="85"/>
      <c r="X658" s="85"/>
      <c r="Y658" s="85"/>
      <c r="Z658" s="85"/>
    </row>
    <row r="659" spans="21:26" x14ac:dyDescent="0.2">
      <c r="U659" s="85"/>
      <c r="V659" s="85"/>
      <c r="W659" s="85"/>
      <c r="X659" s="85"/>
      <c r="Y659" s="85"/>
      <c r="Z659" s="85"/>
    </row>
    <row r="660" spans="21:26" x14ac:dyDescent="0.2">
      <c r="U660" s="85"/>
      <c r="V660" s="85"/>
      <c r="W660" s="85"/>
      <c r="X660" s="85"/>
      <c r="Y660" s="85"/>
      <c r="Z660" s="85"/>
    </row>
    <row r="661" spans="21:26" x14ac:dyDescent="0.2">
      <c r="U661" s="85"/>
      <c r="V661" s="85"/>
      <c r="W661" s="85"/>
      <c r="X661" s="85"/>
      <c r="Y661" s="85"/>
      <c r="Z661" s="85"/>
    </row>
    <row r="662" spans="21:26" x14ac:dyDescent="0.2">
      <c r="U662" s="85"/>
      <c r="V662" s="85"/>
      <c r="W662" s="85"/>
      <c r="X662" s="85"/>
      <c r="Y662" s="85"/>
      <c r="Z662" s="85"/>
    </row>
    <row r="663" spans="21:26" x14ac:dyDescent="0.2">
      <c r="U663" s="85"/>
      <c r="V663" s="85"/>
      <c r="W663" s="85"/>
      <c r="X663" s="85"/>
      <c r="Y663" s="85"/>
      <c r="Z663" s="85"/>
    </row>
    <row r="664" spans="21:26" x14ac:dyDescent="0.2">
      <c r="U664" s="85"/>
      <c r="V664" s="85"/>
      <c r="W664" s="85"/>
      <c r="X664" s="85"/>
      <c r="Y664" s="85"/>
      <c r="Z664" s="85"/>
    </row>
    <row r="665" spans="21:26" x14ac:dyDescent="0.2">
      <c r="U665" s="85"/>
      <c r="V665" s="85"/>
      <c r="W665" s="85"/>
      <c r="X665" s="85"/>
      <c r="Y665" s="85"/>
      <c r="Z665" s="85"/>
    </row>
    <row r="666" spans="21:26" x14ac:dyDescent="0.2">
      <c r="U666" s="85"/>
      <c r="V666" s="85"/>
      <c r="W666" s="85"/>
      <c r="X666" s="85"/>
      <c r="Y666" s="85"/>
      <c r="Z666" s="85"/>
    </row>
    <row r="667" spans="21:26" x14ac:dyDescent="0.2">
      <c r="U667" s="85"/>
      <c r="V667" s="85"/>
      <c r="W667" s="85"/>
      <c r="X667" s="85"/>
      <c r="Y667" s="85"/>
      <c r="Z667" s="85"/>
    </row>
    <row r="668" spans="21:26" x14ac:dyDescent="0.2">
      <c r="U668" s="85"/>
      <c r="V668" s="85"/>
      <c r="W668" s="85"/>
      <c r="X668" s="85"/>
      <c r="Y668" s="85"/>
      <c r="Z668" s="85"/>
    </row>
    <row r="669" spans="21:26" x14ac:dyDescent="0.2">
      <c r="U669" s="85"/>
      <c r="V669" s="85"/>
      <c r="W669" s="85"/>
      <c r="X669" s="85"/>
      <c r="Y669" s="85"/>
      <c r="Z669" s="85"/>
    </row>
    <row r="670" spans="21:26" x14ac:dyDescent="0.2">
      <c r="U670" s="85"/>
      <c r="V670" s="85"/>
      <c r="W670" s="85"/>
      <c r="X670" s="85"/>
      <c r="Y670" s="85"/>
      <c r="Z670" s="85"/>
    </row>
    <row r="671" spans="21:26" x14ac:dyDescent="0.2">
      <c r="U671" s="85"/>
      <c r="V671" s="85"/>
      <c r="W671" s="85"/>
      <c r="X671" s="85"/>
      <c r="Y671" s="85"/>
      <c r="Z671" s="85"/>
    </row>
    <row r="672" spans="21:26" x14ac:dyDescent="0.2">
      <c r="U672" s="85"/>
      <c r="V672" s="85"/>
      <c r="W672" s="85"/>
      <c r="X672" s="85"/>
      <c r="Y672" s="85"/>
      <c r="Z672" s="85"/>
    </row>
    <row r="673" spans="21:26" x14ac:dyDescent="0.2">
      <c r="U673" s="85"/>
      <c r="V673" s="85"/>
      <c r="W673" s="85"/>
      <c r="X673" s="85"/>
      <c r="Y673" s="85"/>
      <c r="Z673" s="85"/>
    </row>
    <row r="674" spans="21:26" x14ac:dyDescent="0.2">
      <c r="U674" s="85"/>
      <c r="V674" s="85"/>
      <c r="W674" s="85"/>
      <c r="X674" s="85"/>
      <c r="Y674" s="85"/>
      <c r="Z674" s="85"/>
    </row>
    <row r="675" spans="21:26" x14ac:dyDescent="0.2">
      <c r="U675" s="85"/>
      <c r="V675" s="85"/>
      <c r="W675" s="85"/>
      <c r="X675" s="85"/>
      <c r="Y675" s="85"/>
      <c r="Z675" s="85"/>
    </row>
    <row r="676" spans="21:26" x14ac:dyDescent="0.2">
      <c r="U676" s="85"/>
      <c r="V676" s="85"/>
      <c r="W676" s="85"/>
      <c r="X676" s="85"/>
      <c r="Y676" s="85"/>
      <c r="Z676" s="85"/>
    </row>
    <row r="677" spans="21:26" x14ac:dyDescent="0.2">
      <c r="U677" s="85"/>
      <c r="V677" s="85"/>
      <c r="W677" s="85"/>
      <c r="X677" s="85"/>
      <c r="Y677" s="85"/>
      <c r="Z677" s="85"/>
    </row>
    <row r="678" spans="21:26" x14ac:dyDescent="0.2">
      <c r="U678" s="85"/>
      <c r="V678" s="85"/>
      <c r="W678" s="85"/>
      <c r="X678" s="85"/>
      <c r="Y678" s="85"/>
      <c r="Z678" s="85"/>
    </row>
    <row r="679" spans="21:26" x14ac:dyDescent="0.2">
      <c r="U679" s="85"/>
      <c r="V679" s="85"/>
      <c r="W679" s="85"/>
      <c r="X679" s="85"/>
      <c r="Y679" s="85"/>
      <c r="Z679" s="85"/>
    </row>
    <row r="680" spans="21:26" x14ac:dyDescent="0.2">
      <c r="U680" s="85"/>
      <c r="V680" s="85"/>
      <c r="W680" s="85"/>
      <c r="X680" s="85"/>
      <c r="Y680" s="85"/>
      <c r="Z680" s="85"/>
    </row>
    <row r="681" spans="21:26" x14ac:dyDescent="0.2">
      <c r="U681" s="85"/>
      <c r="V681" s="85"/>
      <c r="W681" s="85"/>
      <c r="X681" s="85"/>
      <c r="Y681" s="85"/>
      <c r="Z681" s="85"/>
    </row>
    <row r="682" spans="21:26" x14ac:dyDescent="0.2">
      <c r="U682" s="85"/>
      <c r="V682" s="85"/>
      <c r="W682" s="85"/>
      <c r="X682" s="85"/>
      <c r="Y682" s="85"/>
      <c r="Z682" s="85"/>
    </row>
    <row r="683" spans="21:26" x14ac:dyDescent="0.2">
      <c r="U683" s="85"/>
      <c r="V683" s="85"/>
      <c r="W683" s="85"/>
      <c r="X683" s="85"/>
      <c r="Y683" s="85"/>
      <c r="Z683" s="85"/>
    </row>
    <row r="684" spans="21:26" x14ac:dyDescent="0.2">
      <c r="U684" s="85"/>
      <c r="V684" s="85"/>
      <c r="W684" s="85"/>
      <c r="X684" s="85"/>
      <c r="Y684" s="85"/>
      <c r="Z684" s="85"/>
    </row>
    <row r="685" spans="21:26" x14ac:dyDescent="0.2">
      <c r="U685" s="85"/>
      <c r="V685" s="85"/>
      <c r="W685" s="85"/>
      <c r="X685" s="85"/>
      <c r="Y685" s="85"/>
      <c r="Z685" s="85"/>
    </row>
    <row r="686" spans="21:26" x14ac:dyDescent="0.2">
      <c r="U686" s="85"/>
      <c r="V686" s="85"/>
      <c r="W686" s="85"/>
      <c r="X686" s="85"/>
      <c r="Y686" s="85"/>
      <c r="Z686" s="85"/>
    </row>
    <row r="687" spans="21:26" x14ac:dyDescent="0.2">
      <c r="U687" s="85"/>
      <c r="V687" s="85"/>
      <c r="W687" s="85"/>
      <c r="X687" s="85"/>
      <c r="Y687" s="85"/>
      <c r="Z687" s="85"/>
    </row>
    <row r="688" spans="21:26" x14ac:dyDescent="0.2">
      <c r="U688" s="85"/>
      <c r="V688" s="85"/>
      <c r="W688" s="85"/>
      <c r="X688" s="85"/>
      <c r="Y688" s="85"/>
      <c r="Z688" s="85"/>
    </row>
    <row r="689" spans="21:26" x14ac:dyDescent="0.2">
      <c r="U689" s="85"/>
      <c r="V689" s="85"/>
      <c r="W689" s="85"/>
      <c r="X689" s="85"/>
      <c r="Y689" s="85"/>
      <c r="Z689" s="85"/>
    </row>
    <row r="690" spans="21:26" x14ac:dyDescent="0.2">
      <c r="U690" s="85"/>
      <c r="V690" s="85"/>
      <c r="W690" s="85"/>
      <c r="X690" s="85"/>
      <c r="Y690" s="85"/>
      <c r="Z690" s="85"/>
    </row>
    <row r="691" spans="21:26" x14ac:dyDescent="0.2">
      <c r="U691" s="85"/>
      <c r="V691" s="85"/>
      <c r="W691" s="85"/>
      <c r="X691" s="85"/>
      <c r="Y691" s="85"/>
      <c r="Z691" s="85"/>
    </row>
    <row r="692" spans="21:26" x14ac:dyDescent="0.2">
      <c r="U692" s="85"/>
      <c r="V692" s="85"/>
      <c r="W692" s="85"/>
      <c r="X692" s="85"/>
      <c r="Y692" s="85"/>
      <c r="Z692" s="85"/>
    </row>
    <row r="693" spans="21:26" x14ac:dyDescent="0.2">
      <c r="U693" s="85"/>
      <c r="V693" s="85"/>
      <c r="W693" s="85"/>
      <c r="X693" s="85"/>
      <c r="Y693" s="85"/>
      <c r="Z693" s="85"/>
    </row>
    <row r="694" spans="21:26" x14ac:dyDescent="0.2">
      <c r="U694" s="85"/>
      <c r="V694" s="85"/>
      <c r="W694" s="85"/>
      <c r="X694" s="85"/>
      <c r="Y694" s="85"/>
      <c r="Z694" s="85"/>
    </row>
    <row r="695" spans="21:26" x14ac:dyDescent="0.2">
      <c r="U695" s="85"/>
      <c r="V695" s="85"/>
      <c r="W695" s="85"/>
      <c r="X695" s="85"/>
      <c r="Y695" s="85"/>
      <c r="Z695" s="85"/>
    </row>
    <row r="696" spans="21:26" x14ac:dyDescent="0.2">
      <c r="U696" s="85"/>
      <c r="V696" s="85"/>
      <c r="W696" s="85"/>
      <c r="X696" s="85"/>
      <c r="Y696" s="85"/>
      <c r="Z696" s="85"/>
    </row>
    <row r="697" spans="21:26" x14ac:dyDescent="0.2">
      <c r="U697" s="85"/>
      <c r="V697" s="85"/>
      <c r="W697" s="85"/>
      <c r="X697" s="85"/>
      <c r="Y697" s="85"/>
      <c r="Z697" s="85"/>
    </row>
    <row r="698" spans="21:26" x14ac:dyDescent="0.2">
      <c r="U698" s="85"/>
      <c r="V698" s="85"/>
      <c r="W698" s="85"/>
      <c r="X698" s="85"/>
      <c r="Y698" s="85"/>
      <c r="Z698" s="85"/>
    </row>
    <row r="699" spans="21:26" x14ac:dyDescent="0.2">
      <c r="U699" s="85"/>
      <c r="V699" s="85"/>
      <c r="W699" s="85"/>
      <c r="X699" s="85"/>
      <c r="Y699" s="85"/>
      <c r="Z699" s="85"/>
    </row>
    <row r="700" spans="21:26" x14ac:dyDescent="0.2">
      <c r="U700" s="85"/>
      <c r="V700" s="85"/>
      <c r="W700" s="85"/>
      <c r="X700" s="85"/>
      <c r="Y700" s="85"/>
      <c r="Z700" s="85"/>
    </row>
    <row r="701" spans="21:26" x14ac:dyDescent="0.2">
      <c r="U701" s="85"/>
      <c r="V701" s="85"/>
      <c r="W701" s="85"/>
      <c r="X701" s="85"/>
      <c r="Y701" s="85"/>
      <c r="Z701" s="85"/>
    </row>
    <row r="702" spans="21:26" x14ac:dyDescent="0.2">
      <c r="U702" s="85"/>
      <c r="V702" s="85"/>
      <c r="W702" s="85"/>
      <c r="X702" s="85"/>
      <c r="Y702" s="85"/>
      <c r="Z702" s="85"/>
    </row>
    <row r="703" spans="21:26" x14ac:dyDescent="0.2">
      <c r="U703" s="85"/>
      <c r="V703" s="85"/>
      <c r="W703" s="85"/>
      <c r="X703" s="85"/>
      <c r="Y703" s="85"/>
      <c r="Z703" s="85"/>
    </row>
    <row r="704" spans="21:26" x14ac:dyDescent="0.2">
      <c r="U704" s="85"/>
      <c r="V704" s="85"/>
      <c r="W704" s="85"/>
      <c r="X704" s="85"/>
      <c r="Y704" s="85"/>
      <c r="Z704" s="85"/>
    </row>
    <row r="705" spans="21:26" x14ac:dyDescent="0.2">
      <c r="U705" s="85"/>
      <c r="V705" s="85"/>
      <c r="W705" s="85"/>
      <c r="X705" s="85"/>
      <c r="Y705" s="85"/>
      <c r="Z705" s="85"/>
    </row>
    <row r="706" spans="21:26" x14ac:dyDescent="0.2">
      <c r="U706" s="85"/>
      <c r="V706" s="85"/>
      <c r="W706" s="85"/>
      <c r="X706" s="85"/>
      <c r="Y706" s="85"/>
      <c r="Z706" s="85"/>
    </row>
    <row r="707" spans="21:26" x14ac:dyDescent="0.2">
      <c r="U707" s="85"/>
      <c r="V707" s="85"/>
      <c r="W707" s="85"/>
      <c r="X707" s="85"/>
      <c r="Y707" s="85"/>
      <c r="Z707" s="85"/>
    </row>
    <row r="708" spans="21:26" x14ac:dyDescent="0.2">
      <c r="U708" s="85"/>
      <c r="V708" s="85"/>
      <c r="W708" s="85"/>
      <c r="X708" s="85"/>
      <c r="Y708" s="85"/>
      <c r="Z708" s="85"/>
    </row>
    <row r="709" spans="21:26" x14ac:dyDescent="0.2">
      <c r="U709" s="85"/>
      <c r="V709" s="85"/>
      <c r="W709" s="85"/>
      <c r="X709" s="85"/>
      <c r="Y709" s="85"/>
      <c r="Z709" s="85"/>
    </row>
    <row r="710" spans="21:26" x14ac:dyDescent="0.2">
      <c r="U710" s="85"/>
      <c r="V710" s="85"/>
      <c r="W710" s="85"/>
      <c r="X710" s="85"/>
      <c r="Y710" s="85"/>
      <c r="Z710" s="85"/>
    </row>
    <row r="711" spans="21:26" x14ac:dyDescent="0.2">
      <c r="U711" s="85"/>
      <c r="V711" s="85"/>
      <c r="W711" s="85"/>
      <c r="X711" s="85"/>
      <c r="Y711" s="85"/>
      <c r="Z711" s="85"/>
    </row>
    <row r="712" spans="21:26" x14ac:dyDescent="0.2">
      <c r="U712" s="85"/>
      <c r="V712" s="85"/>
      <c r="W712" s="85"/>
      <c r="X712" s="85"/>
      <c r="Y712" s="85"/>
      <c r="Z712" s="85"/>
    </row>
    <row r="713" spans="21:26" x14ac:dyDescent="0.2">
      <c r="U713" s="85"/>
      <c r="V713" s="85"/>
      <c r="W713" s="85"/>
      <c r="X713" s="85"/>
      <c r="Y713" s="85"/>
      <c r="Z713" s="85"/>
    </row>
    <row r="714" spans="21:26" x14ac:dyDescent="0.2">
      <c r="U714" s="85"/>
      <c r="V714" s="85"/>
      <c r="W714" s="85"/>
      <c r="X714" s="85"/>
      <c r="Y714" s="85"/>
      <c r="Z714" s="85"/>
    </row>
    <row r="715" spans="21:26" x14ac:dyDescent="0.2">
      <c r="U715" s="85"/>
      <c r="V715" s="85"/>
      <c r="W715" s="85"/>
      <c r="X715" s="85"/>
      <c r="Y715" s="85"/>
      <c r="Z715" s="85"/>
    </row>
    <row r="716" spans="21:26" x14ac:dyDescent="0.2">
      <c r="U716" s="85"/>
      <c r="V716" s="85"/>
      <c r="W716" s="85"/>
      <c r="X716" s="85"/>
      <c r="Y716" s="85"/>
      <c r="Z716" s="85"/>
    </row>
    <row r="717" spans="21:26" x14ac:dyDescent="0.2">
      <c r="U717" s="85"/>
      <c r="V717" s="85"/>
      <c r="W717" s="85"/>
      <c r="X717" s="85"/>
      <c r="Y717" s="85"/>
      <c r="Z717" s="85"/>
    </row>
    <row r="718" spans="21:26" x14ac:dyDescent="0.2">
      <c r="U718" s="85"/>
      <c r="V718" s="85"/>
      <c r="W718" s="85"/>
      <c r="X718" s="85"/>
      <c r="Y718" s="85"/>
      <c r="Z718" s="85"/>
    </row>
    <row r="719" spans="21:26" x14ac:dyDescent="0.2">
      <c r="U719" s="85"/>
      <c r="V719" s="85"/>
      <c r="W719" s="85"/>
      <c r="X719" s="85"/>
      <c r="Y719" s="85"/>
      <c r="Z719" s="85"/>
    </row>
    <row r="720" spans="21:26" x14ac:dyDescent="0.2">
      <c r="U720" s="85"/>
      <c r="V720" s="85"/>
      <c r="W720" s="85"/>
      <c r="X720" s="85"/>
      <c r="Y720" s="85"/>
      <c r="Z720" s="85"/>
    </row>
    <row r="721" spans="21:26" x14ac:dyDescent="0.2">
      <c r="U721" s="85"/>
      <c r="V721" s="85"/>
      <c r="W721" s="85"/>
      <c r="X721" s="85"/>
      <c r="Y721" s="85"/>
      <c r="Z721" s="85"/>
    </row>
    <row r="722" spans="21:26" x14ac:dyDescent="0.2">
      <c r="U722" s="85"/>
      <c r="V722" s="85"/>
      <c r="W722" s="85"/>
      <c r="X722" s="85"/>
      <c r="Y722" s="85"/>
      <c r="Z722" s="85"/>
    </row>
    <row r="723" spans="21:26" x14ac:dyDescent="0.2">
      <c r="U723" s="85"/>
      <c r="V723" s="85"/>
      <c r="W723" s="85"/>
      <c r="X723" s="85"/>
      <c r="Y723" s="85"/>
      <c r="Z723" s="85"/>
    </row>
    <row r="724" spans="21:26" x14ac:dyDescent="0.2">
      <c r="U724" s="85"/>
      <c r="V724" s="85"/>
      <c r="W724" s="85"/>
      <c r="X724" s="85"/>
      <c r="Y724" s="85"/>
      <c r="Z724" s="85"/>
    </row>
    <row r="725" spans="21:26" x14ac:dyDescent="0.2">
      <c r="U725" s="85"/>
      <c r="V725" s="85"/>
      <c r="W725" s="85"/>
      <c r="X725" s="85"/>
      <c r="Y725" s="85"/>
      <c r="Z725" s="85"/>
    </row>
    <row r="726" spans="21:26" x14ac:dyDescent="0.2">
      <c r="U726" s="85"/>
      <c r="V726" s="85"/>
      <c r="W726" s="85"/>
      <c r="X726" s="85"/>
      <c r="Y726" s="85"/>
      <c r="Z726" s="85"/>
    </row>
    <row r="727" spans="21:26" x14ac:dyDescent="0.2">
      <c r="U727" s="85"/>
      <c r="V727" s="85"/>
      <c r="W727" s="85"/>
      <c r="X727" s="85"/>
      <c r="Y727" s="85"/>
      <c r="Z727" s="85"/>
    </row>
    <row r="728" spans="21:26" x14ac:dyDescent="0.2">
      <c r="U728" s="85"/>
      <c r="V728" s="85"/>
      <c r="W728" s="85"/>
      <c r="X728" s="85"/>
      <c r="Y728" s="85"/>
      <c r="Z728" s="85"/>
    </row>
    <row r="729" spans="21:26" x14ac:dyDescent="0.2">
      <c r="U729" s="85"/>
      <c r="V729" s="85"/>
      <c r="W729" s="85"/>
      <c r="X729" s="85"/>
      <c r="Y729" s="85"/>
      <c r="Z729" s="85"/>
    </row>
    <row r="730" spans="21:26" x14ac:dyDescent="0.2">
      <c r="U730" s="85"/>
      <c r="V730" s="85"/>
      <c r="W730" s="85"/>
      <c r="X730" s="85"/>
      <c r="Y730" s="85"/>
      <c r="Z730" s="85"/>
    </row>
    <row r="731" spans="21:26" x14ac:dyDescent="0.2">
      <c r="U731" s="85"/>
      <c r="V731" s="85"/>
      <c r="W731" s="85"/>
      <c r="X731" s="85"/>
      <c r="Y731" s="85"/>
      <c r="Z731" s="85"/>
    </row>
    <row r="732" spans="21:26" x14ac:dyDescent="0.2">
      <c r="U732" s="85"/>
      <c r="V732" s="85"/>
      <c r="W732" s="85"/>
      <c r="X732" s="85"/>
      <c r="Y732" s="85"/>
      <c r="Z732" s="85"/>
    </row>
    <row r="733" spans="21:26" x14ac:dyDescent="0.2">
      <c r="U733" s="85"/>
      <c r="V733" s="85"/>
      <c r="W733" s="85"/>
      <c r="X733" s="85"/>
      <c r="Y733" s="85"/>
      <c r="Z733" s="85"/>
    </row>
    <row r="734" spans="21:26" x14ac:dyDescent="0.2">
      <c r="U734" s="85"/>
      <c r="V734" s="85"/>
      <c r="W734" s="85"/>
      <c r="X734" s="85"/>
      <c r="Y734" s="85"/>
      <c r="Z734" s="85"/>
    </row>
    <row r="735" spans="21:26" x14ac:dyDescent="0.2">
      <c r="U735" s="85"/>
      <c r="V735" s="85"/>
      <c r="W735" s="85"/>
      <c r="X735" s="85"/>
      <c r="Y735" s="85"/>
      <c r="Z735" s="85"/>
    </row>
    <row r="736" spans="21:26" x14ac:dyDescent="0.2">
      <c r="U736" s="85"/>
      <c r="V736" s="85"/>
      <c r="W736" s="85"/>
      <c r="X736" s="85"/>
      <c r="Y736" s="85"/>
      <c r="Z736" s="85"/>
    </row>
    <row r="737" spans="21:26" x14ac:dyDescent="0.2">
      <c r="U737" s="85"/>
      <c r="V737" s="85"/>
      <c r="W737" s="85"/>
      <c r="X737" s="85"/>
      <c r="Y737" s="85"/>
      <c r="Z737" s="85"/>
    </row>
    <row r="738" spans="21:26" x14ac:dyDescent="0.2">
      <c r="U738" s="85"/>
      <c r="V738" s="85"/>
      <c r="W738" s="85"/>
      <c r="X738" s="85"/>
      <c r="Y738" s="85"/>
      <c r="Z738" s="85"/>
    </row>
    <row r="739" spans="21:26" x14ac:dyDescent="0.2">
      <c r="U739" s="85"/>
      <c r="V739" s="85"/>
      <c r="W739" s="85"/>
      <c r="X739" s="85"/>
      <c r="Y739" s="85"/>
      <c r="Z739" s="85"/>
    </row>
    <row r="740" spans="21:26" x14ac:dyDescent="0.2">
      <c r="U740" s="85"/>
      <c r="V740" s="85"/>
      <c r="W740" s="85"/>
      <c r="X740" s="85"/>
      <c r="Y740" s="85"/>
      <c r="Z740" s="85"/>
    </row>
    <row r="741" spans="21:26" x14ac:dyDescent="0.2">
      <c r="U741" s="85"/>
      <c r="V741" s="85"/>
      <c r="W741" s="85"/>
      <c r="X741" s="85"/>
      <c r="Y741" s="85"/>
      <c r="Z741" s="85"/>
    </row>
    <row r="742" spans="21:26" x14ac:dyDescent="0.2">
      <c r="U742" s="85"/>
      <c r="V742" s="85"/>
      <c r="W742" s="85"/>
      <c r="X742" s="85"/>
      <c r="Y742" s="85"/>
      <c r="Z742" s="85"/>
    </row>
    <row r="743" spans="21:26" x14ac:dyDescent="0.2">
      <c r="U743" s="85"/>
      <c r="V743" s="85"/>
      <c r="W743" s="85"/>
      <c r="X743" s="85"/>
      <c r="Y743" s="85"/>
      <c r="Z743" s="85"/>
    </row>
    <row r="744" spans="21:26" x14ac:dyDescent="0.2">
      <c r="U744" s="85"/>
      <c r="V744" s="85"/>
      <c r="W744" s="85"/>
      <c r="X744" s="85"/>
      <c r="Y744" s="85"/>
      <c r="Z744" s="85"/>
    </row>
    <row r="745" spans="21:26" x14ac:dyDescent="0.2">
      <c r="U745" s="85"/>
      <c r="V745" s="85"/>
      <c r="W745" s="85"/>
      <c r="X745" s="85"/>
      <c r="Y745" s="85"/>
      <c r="Z745" s="85"/>
    </row>
    <row r="746" spans="21:26" x14ac:dyDescent="0.2">
      <c r="U746" s="85"/>
      <c r="V746" s="85"/>
      <c r="W746" s="85"/>
      <c r="X746" s="85"/>
      <c r="Y746" s="85"/>
      <c r="Z746" s="85"/>
    </row>
    <row r="747" spans="21:26" x14ac:dyDescent="0.2">
      <c r="U747" s="85"/>
      <c r="V747" s="85"/>
      <c r="W747" s="85"/>
      <c r="X747" s="85"/>
      <c r="Y747" s="85"/>
      <c r="Z747" s="85"/>
    </row>
    <row r="748" spans="21:26" x14ac:dyDescent="0.2">
      <c r="U748" s="85"/>
      <c r="V748" s="85"/>
      <c r="W748" s="85"/>
      <c r="X748" s="85"/>
      <c r="Y748" s="85"/>
      <c r="Z748" s="85"/>
    </row>
    <row r="749" spans="21:26" x14ac:dyDescent="0.2">
      <c r="U749" s="85"/>
      <c r="V749" s="85"/>
      <c r="W749" s="85"/>
      <c r="X749" s="85"/>
      <c r="Y749" s="85"/>
      <c r="Z749" s="85"/>
    </row>
    <row r="750" spans="21:26" x14ac:dyDescent="0.2">
      <c r="U750" s="85"/>
      <c r="V750" s="85"/>
      <c r="W750" s="85"/>
      <c r="X750" s="85"/>
      <c r="Y750" s="85"/>
      <c r="Z750" s="85"/>
    </row>
    <row r="751" spans="21:26" x14ac:dyDescent="0.2">
      <c r="U751" s="85"/>
      <c r="V751" s="85"/>
      <c r="W751" s="85"/>
      <c r="X751" s="85"/>
      <c r="Y751" s="85"/>
      <c r="Z751" s="85"/>
    </row>
    <row r="752" spans="21:26" x14ac:dyDescent="0.2">
      <c r="U752" s="85"/>
      <c r="V752" s="85"/>
      <c r="W752" s="85"/>
      <c r="X752" s="85"/>
      <c r="Y752" s="85"/>
      <c r="Z752" s="85"/>
    </row>
    <row r="753" spans="21:26" x14ac:dyDescent="0.2">
      <c r="U753" s="85"/>
      <c r="V753" s="85"/>
      <c r="W753" s="85"/>
      <c r="X753" s="85"/>
      <c r="Y753" s="85"/>
      <c r="Z753" s="85"/>
    </row>
    <row r="754" spans="21:26" x14ac:dyDescent="0.2">
      <c r="U754" s="85"/>
      <c r="V754" s="85"/>
      <c r="W754" s="85"/>
      <c r="X754" s="85"/>
      <c r="Y754" s="85"/>
      <c r="Z754" s="85"/>
    </row>
    <row r="755" spans="21:26" x14ac:dyDescent="0.2">
      <c r="U755" s="85"/>
      <c r="V755" s="85"/>
      <c r="W755" s="85"/>
      <c r="X755" s="85"/>
      <c r="Y755" s="85"/>
      <c r="Z755" s="85"/>
    </row>
    <row r="756" spans="21:26" x14ac:dyDescent="0.2">
      <c r="U756" s="85"/>
      <c r="V756" s="85"/>
      <c r="W756" s="85"/>
      <c r="X756" s="85"/>
      <c r="Y756" s="85"/>
      <c r="Z756" s="85"/>
    </row>
    <row r="757" spans="21:26" x14ac:dyDescent="0.2">
      <c r="U757" s="85"/>
      <c r="V757" s="85"/>
      <c r="W757" s="85"/>
      <c r="X757" s="85"/>
      <c r="Y757" s="85"/>
      <c r="Z757" s="85"/>
    </row>
    <row r="758" spans="21:26" x14ac:dyDescent="0.2">
      <c r="U758" s="85"/>
      <c r="V758" s="85"/>
      <c r="W758" s="85"/>
      <c r="X758" s="85"/>
      <c r="Y758" s="85"/>
      <c r="Z758" s="85"/>
    </row>
    <row r="759" spans="21:26" x14ac:dyDescent="0.2">
      <c r="U759" s="85"/>
      <c r="V759" s="85"/>
      <c r="W759" s="85"/>
      <c r="X759" s="85"/>
      <c r="Y759" s="85"/>
      <c r="Z759" s="85"/>
    </row>
    <row r="760" spans="21:26" x14ac:dyDescent="0.2">
      <c r="U760" s="85"/>
      <c r="V760" s="85"/>
      <c r="W760" s="85"/>
      <c r="X760" s="85"/>
      <c r="Y760" s="85"/>
      <c r="Z760" s="85"/>
    </row>
    <row r="761" spans="21:26" x14ac:dyDescent="0.2">
      <c r="U761" s="85"/>
      <c r="V761" s="85"/>
      <c r="W761" s="85"/>
      <c r="X761" s="85"/>
      <c r="Y761" s="85"/>
      <c r="Z761" s="85"/>
    </row>
    <row r="762" spans="21:26" x14ac:dyDescent="0.2">
      <c r="U762" s="85"/>
      <c r="V762" s="85"/>
      <c r="W762" s="85"/>
      <c r="X762" s="85"/>
      <c r="Y762" s="85"/>
      <c r="Z762" s="85"/>
    </row>
    <row r="763" spans="21:26" x14ac:dyDescent="0.2">
      <c r="U763" s="85"/>
      <c r="V763" s="85"/>
      <c r="W763" s="85"/>
      <c r="X763" s="85"/>
      <c r="Y763" s="85"/>
      <c r="Z763" s="85"/>
    </row>
    <row r="764" spans="21:26" x14ac:dyDescent="0.2">
      <c r="U764" s="85"/>
      <c r="V764" s="85"/>
      <c r="W764" s="85"/>
      <c r="X764" s="85"/>
      <c r="Y764" s="85"/>
      <c r="Z764" s="85"/>
    </row>
    <row r="765" spans="21:26" x14ac:dyDescent="0.2">
      <c r="U765" s="85"/>
      <c r="V765" s="85"/>
      <c r="W765" s="85"/>
      <c r="X765" s="85"/>
      <c r="Y765" s="85"/>
      <c r="Z765" s="85"/>
    </row>
    <row r="766" spans="21:26" x14ac:dyDescent="0.2">
      <c r="U766" s="85"/>
      <c r="V766" s="85"/>
      <c r="W766" s="85"/>
      <c r="X766" s="85"/>
      <c r="Y766" s="85"/>
      <c r="Z766" s="85"/>
    </row>
    <row r="767" spans="21:26" x14ac:dyDescent="0.2">
      <c r="U767" s="85"/>
      <c r="V767" s="85"/>
      <c r="W767" s="85"/>
      <c r="X767" s="85"/>
      <c r="Y767" s="85"/>
      <c r="Z767" s="85"/>
    </row>
    <row r="768" spans="21:26" x14ac:dyDescent="0.2">
      <c r="U768" s="85"/>
      <c r="V768" s="85"/>
      <c r="W768" s="85"/>
      <c r="X768" s="85"/>
      <c r="Y768" s="85"/>
      <c r="Z768" s="85"/>
    </row>
    <row r="769" spans="21:26" x14ac:dyDescent="0.2">
      <c r="U769" s="85"/>
      <c r="V769" s="85"/>
      <c r="W769" s="85"/>
      <c r="X769" s="85"/>
      <c r="Y769" s="85"/>
      <c r="Z769" s="85"/>
    </row>
    <row r="770" spans="21:26" x14ac:dyDescent="0.2">
      <c r="U770" s="85"/>
      <c r="V770" s="85"/>
      <c r="W770" s="85"/>
      <c r="X770" s="85"/>
      <c r="Y770" s="85"/>
      <c r="Z770" s="85"/>
    </row>
    <row r="771" spans="21:26" x14ac:dyDescent="0.2">
      <c r="U771" s="85"/>
      <c r="V771" s="85"/>
      <c r="W771" s="85"/>
      <c r="X771" s="85"/>
      <c r="Y771" s="85"/>
      <c r="Z771" s="85"/>
    </row>
    <row r="772" spans="21:26" x14ac:dyDescent="0.2">
      <c r="U772" s="85"/>
      <c r="V772" s="85"/>
      <c r="W772" s="85"/>
      <c r="X772" s="85"/>
      <c r="Y772" s="85"/>
      <c r="Z772" s="85"/>
    </row>
    <row r="773" spans="21:26" x14ac:dyDescent="0.2">
      <c r="U773" s="85"/>
      <c r="V773" s="85"/>
      <c r="W773" s="85"/>
      <c r="X773" s="85"/>
      <c r="Y773" s="85"/>
      <c r="Z773" s="85"/>
    </row>
    <row r="774" spans="21:26" x14ac:dyDescent="0.2">
      <c r="U774" s="85"/>
      <c r="V774" s="85"/>
      <c r="W774" s="85"/>
      <c r="X774" s="85"/>
      <c r="Y774" s="85"/>
      <c r="Z774" s="85"/>
    </row>
    <row r="775" spans="21:26" x14ac:dyDescent="0.2">
      <c r="U775" s="85"/>
      <c r="V775" s="85"/>
      <c r="W775" s="85"/>
      <c r="X775" s="85"/>
      <c r="Y775" s="85"/>
      <c r="Z775" s="85"/>
    </row>
    <row r="776" spans="21:26" x14ac:dyDescent="0.2">
      <c r="U776" s="85"/>
      <c r="V776" s="85"/>
      <c r="W776" s="85"/>
      <c r="X776" s="85"/>
      <c r="Y776" s="85"/>
      <c r="Z776" s="85"/>
    </row>
    <row r="777" spans="21:26" x14ac:dyDescent="0.2">
      <c r="U777" s="85"/>
      <c r="V777" s="85"/>
      <c r="W777" s="85"/>
      <c r="X777" s="85"/>
      <c r="Y777" s="85"/>
      <c r="Z777" s="85"/>
    </row>
    <row r="778" spans="21:26" x14ac:dyDescent="0.2">
      <c r="U778" s="85"/>
      <c r="V778" s="85"/>
      <c r="W778" s="85"/>
      <c r="X778" s="85"/>
      <c r="Y778" s="85"/>
      <c r="Z778" s="85"/>
    </row>
    <row r="779" spans="21:26" x14ac:dyDescent="0.2">
      <c r="U779" s="85"/>
      <c r="V779" s="85"/>
      <c r="W779" s="85"/>
      <c r="X779" s="85"/>
      <c r="Y779" s="85"/>
      <c r="Z779" s="85"/>
    </row>
    <row r="780" spans="21:26" x14ac:dyDescent="0.2">
      <c r="U780" s="85"/>
      <c r="V780" s="85"/>
      <c r="W780" s="85"/>
      <c r="X780" s="85"/>
      <c r="Y780" s="85"/>
      <c r="Z780" s="85"/>
    </row>
    <row r="781" spans="21:26" x14ac:dyDescent="0.2">
      <c r="U781" s="85"/>
      <c r="V781" s="85"/>
      <c r="W781" s="85"/>
      <c r="X781" s="85"/>
      <c r="Y781" s="85"/>
      <c r="Z781" s="85"/>
    </row>
    <row r="782" spans="21:26" x14ac:dyDescent="0.2">
      <c r="U782" s="85"/>
      <c r="V782" s="85"/>
      <c r="W782" s="85"/>
      <c r="X782" s="85"/>
      <c r="Y782" s="85"/>
      <c r="Z782" s="85"/>
    </row>
    <row r="783" spans="21:26" x14ac:dyDescent="0.2">
      <c r="U783" s="85"/>
      <c r="V783" s="85"/>
      <c r="W783" s="85"/>
      <c r="X783" s="85"/>
      <c r="Y783" s="85"/>
      <c r="Z783" s="85"/>
    </row>
    <row r="784" spans="21:26" x14ac:dyDescent="0.2">
      <c r="U784" s="85"/>
      <c r="V784" s="85"/>
      <c r="W784" s="85"/>
      <c r="X784" s="85"/>
      <c r="Y784" s="85"/>
      <c r="Z784" s="85"/>
    </row>
    <row r="785" spans="21:26" x14ac:dyDescent="0.2">
      <c r="U785" s="85"/>
      <c r="V785" s="85"/>
      <c r="W785" s="85"/>
      <c r="X785" s="85"/>
      <c r="Y785" s="85"/>
      <c r="Z785" s="85"/>
    </row>
    <row r="786" spans="21:26" x14ac:dyDescent="0.2">
      <c r="U786" s="85"/>
      <c r="V786" s="85"/>
      <c r="W786" s="85"/>
      <c r="X786" s="85"/>
      <c r="Y786" s="85"/>
      <c r="Z786" s="85"/>
    </row>
    <row r="787" spans="21:26" x14ac:dyDescent="0.2">
      <c r="U787" s="85"/>
      <c r="V787" s="85"/>
      <c r="W787" s="85"/>
      <c r="X787" s="85"/>
      <c r="Y787" s="85"/>
      <c r="Z787" s="85"/>
    </row>
    <row r="788" spans="21:26" x14ac:dyDescent="0.2">
      <c r="U788" s="85"/>
      <c r="V788" s="85"/>
      <c r="W788" s="85"/>
      <c r="X788" s="85"/>
      <c r="Y788" s="85"/>
      <c r="Z788" s="85"/>
    </row>
    <row r="789" spans="21:26" x14ac:dyDescent="0.2">
      <c r="U789" s="85"/>
      <c r="V789" s="85"/>
      <c r="W789" s="85"/>
      <c r="X789" s="85"/>
      <c r="Y789" s="85"/>
      <c r="Z789" s="85"/>
    </row>
    <row r="790" spans="21:26" x14ac:dyDescent="0.2">
      <c r="U790" s="85"/>
      <c r="V790" s="85"/>
      <c r="W790" s="85"/>
      <c r="X790" s="85"/>
      <c r="Y790" s="85"/>
      <c r="Z790" s="85"/>
    </row>
    <row r="791" spans="21:26" x14ac:dyDescent="0.2">
      <c r="U791" s="85"/>
      <c r="V791" s="85"/>
      <c r="W791" s="85"/>
      <c r="X791" s="85"/>
      <c r="Y791" s="85"/>
      <c r="Z791" s="85"/>
    </row>
    <row r="792" spans="21:26" x14ac:dyDescent="0.2">
      <c r="U792" s="85"/>
      <c r="V792" s="85"/>
      <c r="W792" s="85"/>
      <c r="X792" s="85"/>
      <c r="Y792" s="85"/>
      <c r="Z792" s="85"/>
    </row>
    <row r="793" spans="21:26" x14ac:dyDescent="0.2">
      <c r="U793" s="85"/>
      <c r="V793" s="85"/>
      <c r="W793" s="85"/>
      <c r="X793" s="85"/>
      <c r="Y793" s="85"/>
      <c r="Z793" s="85"/>
    </row>
    <row r="794" spans="21:26" x14ac:dyDescent="0.2">
      <c r="U794" s="85"/>
      <c r="V794" s="85"/>
      <c r="W794" s="85"/>
      <c r="X794" s="85"/>
      <c r="Y794" s="85"/>
      <c r="Z794" s="85"/>
    </row>
    <row r="795" spans="21:26" x14ac:dyDescent="0.2">
      <c r="U795" s="85"/>
      <c r="V795" s="85"/>
      <c r="W795" s="85"/>
      <c r="X795" s="85"/>
      <c r="Y795" s="85"/>
      <c r="Z795" s="85"/>
    </row>
    <row r="796" spans="21:26" x14ac:dyDescent="0.2">
      <c r="U796" s="85"/>
      <c r="V796" s="85"/>
      <c r="W796" s="85"/>
      <c r="X796" s="85"/>
      <c r="Y796" s="85"/>
      <c r="Z796" s="85"/>
    </row>
    <row r="797" spans="21:26" x14ac:dyDescent="0.2">
      <c r="U797" s="85"/>
      <c r="V797" s="85"/>
      <c r="W797" s="85"/>
      <c r="X797" s="85"/>
      <c r="Y797" s="85"/>
      <c r="Z797" s="85"/>
    </row>
    <row r="798" spans="21:26" x14ac:dyDescent="0.2">
      <c r="U798" s="85"/>
      <c r="V798" s="85"/>
      <c r="W798" s="85"/>
      <c r="X798" s="85"/>
      <c r="Y798" s="85"/>
      <c r="Z798" s="85"/>
    </row>
    <row r="799" spans="21:26" x14ac:dyDescent="0.2">
      <c r="U799" s="85"/>
      <c r="V799" s="85"/>
      <c r="W799" s="85"/>
      <c r="X799" s="85"/>
      <c r="Y799" s="85"/>
      <c r="Z799" s="85"/>
    </row>
    <row r="800" spans="21:26" x14ac:dyDescent="0.2">
      <c r="U800" s="85"/>
      <c r="V800" s="85"/>
      <c r="W800" s="85"/>
      <c r="X800" s="85"/>
      <c r="Y800" s="85"/>
      <c r="Z800" s="85"/>
    </row>
    <row r="801" spans="21:26" x14ac:dyDescent="0.2">
      <c r="U801" s="85"/>
      <c r="V801" s="85"/>
      <c r="W801" s="85"/>
      <c r="X801" s="85"/>
      <c r="Y801" s="85"/>
      <c r="Z801" s="85"/>
    </row>
    <row r="802" spans="21:26" x14ac:dyDescent="0.2">
      <c r="U802" s="85"/>
      <c r="V802" s="85"/>
      <c r="W802" s="85"/>
      <c r="X802" s="85"/>
      <c r="Y802" s="85"/>
      <c r="Z802" s="85"/>
    </row>
    <row r="803" spans="21:26" x14ac:dyDescent="0.2">
      <c r="U803" s="85"/>
      <c r="V803" s="85"/>
      <c r="W803" s="85"/>
      <c r="X803" s="85"/>
      <c r="Y803" s="85"/>
      <c r="Z803" s="85"/>
    </row>
    <row r="804" spans="21:26" x14ac:dyDescent="0.2">
      <c r="U804" s="85"/>
      <c r="V804" s="85"/>
      <c r="W804" s="85"/>
      <c r="X804" s="85"/>
      <c r="Y804" s="85"/>
      <c r="Z804" s="85"/>
    </row>
    <row r="805" spans="21:26" x14ac:dyDescent="0.2">
      <c r="U805" s="85"/>
      <c r="V805" s="85"/>
      <c r="W805" s="85"/>
      <c r="X805" s="85"/>
      <c r="Y805" s="85"/>
      <c r="Z805" s="85"/>
    </row>
    <row r="806" spans="21:26" x14ac:dyDescent="0.2">
      <c r="U806" s="85"/>
      <c r="V806" s="85"/>
      <c r="W806" s="85"/>
      <c r="X806" s="85"/>
      <c r="Y806" s="85"/>
      <c r="Z806" s="85"/>
    </row>
    <row r="807" spans="21:26" x14ac:dyDescent="0.2">
      <c r="U807" s="85"/>
      <c r="V807" s="85"/>
      <c r="W807" s="85"/>
      <c r="X807" s="85"/>
      <c r="Y807" s="85"/>
      <c r="Z807" s="85"/>
    </row>
    <row r="808" spans="21:26" x14ac:dyDescent="0.2">
      <c r="U808" s="85"/>
      <c r="V808" s="85"/>
      <c r="W808" s="85"/>
      <c r="X808" s="85"/>
      <c r="Y808" s="85"/>
      <c r="Z808" s="85"/>
    </row>
    <row r="809" spans="21:26" x14ac:dyDescent="0.2">
      <c r="U809" s="85"/>
      <c r="V809" s="85"/>
      <c r="W809" s="85"/>
      <c r="X809" s="85"/>
      <c r="Y809" s="85"/>
      <c r="Z809" s="85"/>
    </row>
    <row r="810" spans="21:26" x14ac:dyDescent="0.2">
      <c r="U810" s="85"/>
      <c r="V810" s="85"/>
      <c r="W810" s="85"/>
      <c r="X810" s="85"/>
      <c r="Y810" s="85"/>
      <c r="Z810" s="85"/>
    </row>
    <row r="811" spans="21:26" x14ac:dyDescent="0.2">
      <c r="U811" s="85"/>
      <c r="V811" s="85"/>
      <c r="W811" s="85"/>
      <c r="X811" s="85"/>
      <c r="Y811" s="85"/>
      <c r="Z811" s="85"/>
    </row>
    <row r="812" spans="21:26" x14ac:dyDescent="0.2">
      <c r="U812" s="85"/>
      <c r="V812" s="85"/>
      <c r="W812" s="85"/>
      <c r="X812" s="85"/>
      <c r="Y812" s="85"/>
      <c r="Z812" s="85"/>
    </row>
    <row r="813" spans="21:26" x14ac:dyDescent="0.2">
      <c r="U813" s="85"/>
      <c r="V813" s="85"/>
      <c r="W813" s="85"/>
      <c r="X813" s="85"/>
      <c r="Y813" s="85"/>
      <c r="Z813" s="85"/>
    </row>
    <row r="814" spans="21:26" x14ac:dyDescent="0.2">
      <c r="U814" s="85"/>
      <c r="V814" s="85"/>
      <c r="W814" s="85"/>
      <c r="X814" s="85"/>
      <c r="Y814" s="85"/>
      <c r="Z814" s="85"/>
    </row>
    <row r="815" spans="21:26" x14ac:dyDescent="0.2">
      <c r="U815" s="85"/>
      <c r="V815" s="85"/>
      <c r="W815" s="85"/>
      <c r="X815" s="85"/>
      <c r="Y815" s="85"/>
      <c r="Z815" s="85"/>
    </row>
    <row r="816" spans="21:26" x14ac:dyDescent="0.2">
      <c r="U816" s="85"/>
      <c r="V816" s="85"/>
      <c r="W816" s="85"/>
      <c r="X816" s="85"/>
      <c r="Y816" s="85"/>
      <c r="Z816" s="85"/>
    </row>
    <row r="817" spans="21:26" x14ac:dyDescent="0.2">
      <c r="U817" s="85"/>
      <c r="V817" s="85"/>
      <c r="W817" s="85"/>
      <c r="X817" s="85"/>
      <c r="Y817" s="85"/>
      <c r="Z817" s="85"/>
    </row>
    <row r="818" spans="21:26" x14ac:dyDescent="0.2">
      <c r="U818" s="85"/>
      <c r="V818" s="85"/>
      <c r="W818" s="85"/>
      <c r="X818" s="85"/>
      <c r="Y818" s="85"/>
      <c r="Z818" s="85"/>
    </row>
    <row r="819" spans="21:26" x14ac:dyDescent="0.2">
      <c r="U819" s="85"/>
      <c r="V819" s="85"/>
      <c r="W819" s="85"/>
      <c r="X819" s="85"/>
      <c r="Y819" s="85"/>
      <c r="Z819" s="85"/>
    </row>
    <row r="820" spans="21:26" x14ac:dyDescent="0.2">
      <c r="U820" s="85"/>
      <c r="V820" s="85"/>
      <c r="W820" s="85"/>
      <c r="X820" s="85"/>
      <c r="Y820" s="85"/>
      <c r="Z820" s="85"/>
    </row>
    <row r="821" spans="21:26" x14ac:dyDescent="0.2">
      <c r="U821" s="85"/>
      <c r="V821" s="85"/>
      <c r="W821" s="85"/>
      <c r="X821" s="85"/>
      <c r="Y821" s="85"/>
      <c r="Z821" s="85"/>
    </row>
    <row r="822" spans="21:26" x14ac:dyDescent="0.2">
      <c r="U822" s="85"/>
      <c r="V822" s="85"/>
      <c r="W822" s="85"/>
      <c r="X822" s="85"/>
      <c r="Y822" s="85"/>
      <c r="Z822" s="85"/>
    </row>
    <row r="823" spans="21:26" x14ac:dyDescent="0.2">
      <c r="U823" s="85"/>
      <c r="V823" s="85"/>
      <c r="W823" s="85"/>
      <c r="X823" s="85"/>
      <c r="Y823" s="85"/>
      <c r="Z823" s="85"/>
    </row>
    <row r="824" spans="21:26" x14ac:dyDescent="0.2">
      <c r="U824" s="85"/>
      <c r="V824" s="85"/>
      <c r="W824" s="85"/>
      <c r="X824" s="85"/>
      <c r="Y824" s="85"/>
      <c r="Z824" s="85"/>
    </row>
    <row r="825" spans="21:26" x14ac:dyDescent="0.2">
      <c r="U825" s="85"/>
      <c r="V825" s="85"/>
      <c r="W825" s="85"/>
      <c r="X825" s="85"/>
      <c r="Y825" s="85"/>
      <c r="Z825" s="85"/>
    </row>
    <row r="826" spans="21:26" x14ac:dyDescent="0.2">
      <c r="U826" s="85"/>
      <c r="V826" s="85"/>
      <c r="W826" s="85"/>
      <c r="X826" s="85"/>
      <c r="Y826" s="85"/>
      <c r="Z826" s="85"/>
    </row>
    <row r="827" spans="21:26" x14ac:dyDescent="0.2">
      <c r="U827" s="85"/>
      <c r="V827" s="85"/>
      <c r="W827" s="85"/>
      <c r="X827" s="85"/>
      <c r="Y827" s="85"/>
      <c r="Z827" s="85"/>
    </row>
    <row r="828" spans="21:26" x14ac:dyDescent="0.2">
      <c r="U828" s="85"/>
      <c r="V828" s="85"/>
      <c r="W828" s="85"/>
      <c r="X828" s="85"/>
      <c r="Y828" s="85"/>
      <c r="Z828" s="85"/>
    </row>
    <row r="829" spans="21:26" x14ac:dyDescent="0.2">
      <c r="U829" s="85"/>
      <c r="V829" s="85"/>
      <c r="W829" s="85"/>
      <c r="X829" s="85"/>
      <c r="Y829" s="85"/>
      <c r="Z829" s="85"/>
    </row>
    <row r="830" spans="21:26" x14ac:dyDescent="0.2">
      <c r="U830" s="85"/>
      <c r="V830" s="85"/>
      <c r="W830" s="85"/>
      <c r="X830" s="85"/>
      <c r="Y830" s="85"/>
      <c r="Z830" s="85"/>
    </row>
    <row r="831" spans="21:26" x14ac:dyDescent="0.2">
      <c r="U831" s="85"/>
      <c r="V831" s="85"/>
      <c r="W831" s="85"/>
      <c r="X831" s="85"/>
      <c r="Y831" s="85"/>
      <c r="Z831" s="85"/>
    </row>
    <row r="832" spans="21:26" x14ac:dyDescent="0.2">
      <c r="U832" s="85"/>
      <c r="V832" s="85"/>
      <c r="W832" s="85"/>
      <c r="X832" s="85"/>
      <c r="Y832" s="85"/>
      <c r="Z832" s="85"/>
    </row>
    <row r="833" spans="21:26" x14ac:dyDescent="0.2">
      <c r="U833" s="85"/>
      <c r="V833" s="85"/>
      <c r="W833" s="85"/>
      <c r="X833" s="85"/>
      <c r="Y833" s="85"/>
      <c r="Z833" s="85"/>
    </row>
    <row r="834" spans="21:26" x14ac:dyDescent="0.2">
      <c r="U834" s="85"/>
      <c r="V834" s="85"/>
      <c r="W834" s="85"/>
      <c r="X834" s="85"/>
      <c r="Y834" s="85"/>
      <c r="Z834" s="85"/>
    </row>
    <row r="835" spans="21:26" x14ac:dyDescent="0.2">
      <c r="U835" s="85"/>
      <c r="V835" s="85"/>
      <c r="W835" s="85"/>
      <c r="X835" s="85"/>
      <c r="Y835" s="85"/>
      <c r="Z835" s="85"/>
    </row>
    <row r="836" spans="21:26" x14ac:dyDescent="0.2">
      <c r="U836" s="85"/>
      <c r="V836" s="85"/>
      <c r="W836" s="85"/>
      <c r="X836" s="85"/>
      <c r="Y836" s="85"/>
      <c r="Z836" s="85"/>
    </row>
    <row r="837" spans="21:26" x14ac:dyDescent="0.2">
      <c r="U837" s="85"/>
      <c r="V837" s="85"/>
      <c r="W837" s="85"/>
      <c r="X837" s="85"/>
      <c r="Y837" s="85"/>
      <c r="Z837" s="85"/>
    </row>
    <row r="838" spans="21:26" x14ac:dyDescent="0.2">
      <c r="U838" s="85"/>
      <c r="V838" s="85"/>
      <c r="W838" s="85"/>
      <c r="X838" s="85"/>
      <c r="Y838" s="85"/>
      <c r="Z838" s="85"/>
    </row>
    <row r="839" spans="21:26" x14ac:dyDescent="0.2">
      <c r="U839" s="85"/>
      <c r="V839" s="85"/>
      <c r="W839" s="85"/>
      <c r="X839" s="85"/>
      <c r="Y839" s="85"/>
      <c r="Z839" s="85"/>
    </row>
    <row r="840" spans="21:26" x14ac:dyDescent="0.2">
      <c r="U840" s="85"/>
      <c r="V840" s="85"/>
      <c r="W840" s="85"/>
      <c r="X840" s="85"/>
      <c r="Y840" s="85"/>
      <c r="Z840" s="85"/>
    </row>
    <row r="841" spans="21:26" x14ac:dyDescent="0.2">
      <c r="U841" s="85"/>
      <c r="V841" s="85"/>
      <c r="W841" s="85"/>
      <c r="X841" s="85"/>
      <c r="Y841" s="85"/>
      <c r="Z841" s="85"/>
    </row>
    <row r="842" spans="21:26" x14ac:dyDescent="0.2">
      <c r="U842" s="85"/>
      <c r="V842" s="85"/>
      <c r="W842" s="85"/>
      <c r="X842" s="85"/>
      <c r="Y842" s="85"/>
      <c r="Z842" s="85"/>
    </row>
    <row r="843" spans="21:26" x14ac:dyDescent="0.2">
      <c r="U843" s="85"/>
      <c r="V843" s="85"/>
      <c r="W843" s="85"/>
      <c r="X843" s="85"/>
      <c r="Y843" s="85"/>
      <c r="Z843" s="85"/>
    </row>
    <row r="844" spans="21:26" x14ac:dyDescent="0.2">
      <c r="U844" s="85"/>
      <c r="V844" s="85"/>
      <c r="W844" s="85"/>
      <c r="X844" s="85"/>
      <c r="Y844" s="85"/>
      <c r="Z844" s="85"/>
    </row>
    <row r="845" spans="21:26" x14ac:dyDescent="0.2">
      <c r="U845" s="85"/>
      <c r="V845" s="85"/>
      <c r="W845" s="85"/>
      <c r="X845" s="85"/>
      <c r="Y845" s="85"/>
      <c r="Z845" s="85"/>
    </row>
  </sheetData>
  <mergeCells count="273">
    <mergeCell ref="AK115:AN115"/>
    <mergeCell ref="AG115:AJ115"/>
    <mergeCell ref="AC115:AF115"/>
    <mergeCell ref="AO115:AR115"/>
    <mergeCell ref="AS115:AV115"/>
    <mergeCell ref="B32:D32"/>
    <mergeCell ref="B18:D18"/>
    <mergeCell ref="S10:S16"/>
    <mergeCell ref="T10:T16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04:D104"/>
    <mergeCell ref="B105:D105"/>
    <mergeCell ref="B110:D110"/>
    <mergeCell ref="B102:D102"/>
    <mergeCell ref="B103:D103"/>
    <mergeCell ref="AS4:AZ7"/>
    <mergeCell ref="AS17:AV17"/>
    <mergeCell ref="AW17:AZ17"/>
    <mergeCell ref="AS10:AS16"/>
    <mergeCell ref="AT10:AT16"/>
    <mergeCell ref="AW10:AW16"/>
    <mergeCell ref="AX10:AX16"/>
    <mergeCell ref="AY10:AY16"/>
    <mergeCell ref="AZ10:AZ16"/>
    <mergeCell ref="AU10:AU14"/>
    <mergeCell ref="AV10:AV14"/>
    <mergeCell ref="AO118:AQ118"/>
    <mergeCell ref="AK118:AN118"/>
    <mergeCell ref="AG118:AI118"/>
    <mergeCell ref="AC118:AF118"/>
    <mergeCell ref="AS117:AV117"/>
    <mergeCell ref="AW117:AZ117"/>
    <mergeCell ref="AC116:AF116"/>
    <mergeCell ref="AG116:AI116"/>
    <mergeCell ref="AK116:AN116"/>
    <mergeCell ref="AG117:AI117"/>
    <mergeCell ref="AC117:AF117"/>
    <mergeCell ref="AO116:AQ116"/>
    <mergeCell ref="AS116:AV116"/>
    <mergeCell ref="AG113:AJ113"/>
    <mergeCell ref="AK113:AN113"/>
    <mergeCell ref="AW113:AZ113"/>
    <mergeCell ref="AS113:AV113"/>
    <mergeCell ref="AO113:AR113"/>
    <mergeCell ref="AC120:AJ120"/>
    <mergeCell ref="AK120:AR120"/>
    <mergeCell ref="AW115:AZ115"/>
    <mergeCell ref="AW116:AZ116"/>
    <mergeCell ref="AO119:AR119"/>
    <mergeCell ref="AG119:AJ119"/>
    <mergeCell ref="AC119:AF119"/>
    <mergeCell ref="AK119:AN119"/>
    <mergeCell ref="AS119:AV119"/>
    <mergeCell ref="AW114:AZ114"/>
    <mergeCell ref="AS114:AV114"/>
    <mergeCell ref="AO114:AR114"/>
    <mergeCell ref="AC114:AF114"/>
    <mergeCell ref="AG114:AJ114"/>
    <mergeCell ref="AK114:AN114"/>
    <mergeCell ref="AW118:AZ118"/>
    <mergeCell ref="AS118:AV118"/>
    <mergeCell ref="AO117:AQ117"/>
    <mergeCell ref="AK117:AN117"/>
    <mergeCell ref="Q116:T116"/>
    <mergeCell ref="Q115:T115"/>
    <mergeCell ref="Q117:T117"/>
    <mergeCell ref="A117:O117"/>
    <mergeCell ref="A119:O119"/>
    <mergeCell ref="Q119:T119"/>
    <mergeCell ref="Q118:T118"/>
    <mergeCell ref="Q120:T120"/>
    <mergeCell ref="AC113:AF113"/>
    <mergeCell ref="U113:X113"/>
    <mergeCell ref="Y113:AB113"/>
    <mergeCell ref="U114:X114"/>
    <mergeCell ref="Y114:AB114"/>
    <mergeCell ref="U115:X115"/>
    <mergeCell ref="Y115:AB115"/>
    <mergeCell ref="U116:X116"/>
    <mergeCell ref="U119:X119"/>
    <mergeCell ref="Y119:AB119"/>
    <mergeCell ref="U120:AB120"/>
    <mergeCell ref="Y116:AB116"/>
    <mergeCell ref="Y117:AB117"/>
    <mergeCell ref="Y118:AB118"/>
    <mergeCell ref="U118:X118"/>
    <mergeCell ref="U117:X117"/>
    <mergeCell ref="B126:D126"/>
    <mergeCell ref="B125:D125"/>
    <mergeCell ref="B111:D111"/>
    <mergeCell ref="B124:D124"/>
    <mergeCell ref="B122:D122"/>
    <mergeCell ref="B121:D121"/>
    <mergeCell ref="B120:D120"/>
    <mergeCell ref="D140:F140"/>
    <mergeCell ref="D139:F139"/>
    <mergeCell ref="D138:F138"/>
    <mergeCell ref="D137:F137"/>
    <mergeCell ref="D136:F136"/>
    <mergeCell ref="B123:D123"/>
    <mergeCell ref="A112:L112"/>
    <mergeCell ref="A115:O115"/>
    <mergeCell ref="A116:O116"/>
    <mergeCell ref="B92:D92"/>
    <mergeCell ref="B93:D93"/>
    <mergeCell ref="B94:D94"/>
    <mergeCell ref="B95:D95"/>
    <mergeCell ref="BP123:BR123"/>
    <mergeCell ref="Q123:S123"/>
    <mergeCell ref="BM123:BO123"/>
    <mergeCell ref="U123:Z123"/>
    <mergeCell ref="BJ123:BL123"/>
    <mergeCell ref="BG123:BI123"/>
    <mergeCell ref="BD123:BF123"/>
    <mergeCell ref="AA123:AD123"/>
    <mergeCell ref="BA123:BC123"/>
    <mergeCell ref="AE123:AH123"/>
    <mergeCell ref="AX123:AZ123"/>
    <mergeCell ref="AU123:AW123"/>
    <mergeCell ref="AQ123:AT123"/>
    <mergeCell ref="AN123:AP123"/>
    <mergeCell ref="AK123:AL123"/>
    <mergeCell ref="AW119:AZ119"/>
    <mergeCell ref="AS120:AV120"/>
    <mergeCell ref="AW120:AZ120"/>
    <mergeCell ref="Q113:T113"/>
    <mergeCell ref="Q114:T114"/>
    <mergeCell ref="B80:D80"/>
    <mergeCell ref="B74:D74"/>
    <mergeCell ref="B75:D75"/>
    <mergeCell ref="B76:D76"/>
    <mergeCell ref="B86:D86"/>
    <mergeCell ref="B88:D88"/>
    <mergeCell ref="B89:D89"/>
    <mergeCell ref="B84:D84"/>
    <mergeCell ref="B91:D91"/>
    <mergeCell ref="B90:D90"/>
    <mergeCell ref="B46:D46"/>
    <mergeCell ref="B47:D47"/>
    <mergeCell ref="B49:D49"/>
    <mergeCell ref="B50:D50"/>
    <mergeCell ref="B51:D51"/>
    <mergeCell ref="B53:D53"/>
    <mergeCell ref="B54:D54"/>
    <mergeCell ref="B57:D57"/>
    <mergeCell ref="B52:D52"/>
    <mergeCell ref="B58:D58"/>
    <mergeCell ref="B59:D59"/>
    <mergeCell ref="B60:D60"/>
    <mergeCell ref="B62:D62"/>
    <mergeCell ref="B63:D63"/>
    <mergeCell ref="B65:D65"/>
    <mergeCell ref="B66:D66"/>
    <mergeCell ref="B67:D67"/>
    <mergeCell ref="B55:D55"/>
    <mergeCell ref="B56:D56"/>
    <mergeCell ref="B61:D61"/>
    <mergeCell ref="B38:D38"/>
    <mergeCell ref="B39:D39"/>
    <mergeCell ref="B40:D40"/>
    <mergeCell ref="B41:D41"/>
    <mergeCell ref="B42:D42"/>
    <mergeCell ref="B43:D43"/>
    <mergeCell ref="B44:D44"/>
    <mergeCell ref="B45:D45"/>
    <mergeCell ref="Q17:T17"/>
    <mergeCell ref="M17:P17"/>
    <mergeCell ref="E17:L17"/>
    <mergeCell ref="B17:D17"/>
    <mergeCell ref="B34:D34"/>
    <mergeCell ref="B35:D35"/>
    <mergeCell ref="B36:D36"/>
    <mergeCell ref="B37:D37"/>
    <mergeCell ref="B19:D19"/>
    <mergeCell ref="B20:D20"/>
    <mergeCell ref="B21:D21"/>
    <mergeCell ref="AL10:AL16"/>
    <mergeCell ref="AM10:AM16"/>
    <mergeCell ref="AN10:AN14"/>
    <mergeCell ref="AO10:AO16"/>
    <mergeCell ref="AP10:AP16"/>
    <mergeCell ref="AQ10:AQ16"/>
    <mergeCell ref="AO17:AR17"/>
    <mergeCell ref="AK17:AN17"/>
    <mergeCell ref="AD10:AD13"/>
    <mergeCell ref="AE10:AE14"/>
    <mergeCell ref="AJ10:AJ14"/>
    <mergeCell ref="AI10:AI16"/>
    <mergeCell ref="AH10:AH16"/>
    <mergeCell ref="AG10:AG16"/>
    <mergeCell ref="AG17:AJ17"/>
    <mergeCell ref="AC17:AF17"/>
    <mergeCell ref="B22:D22"/>
    <mergeCell ref="AK10:AK16"/>
    <mergeCell ref="P4:P14"/>
    <mergeCell ref="Q10:Q16"/>
    <mergeCell ref="R10:R16"/>
    <mergeCell ref="AC4:AJ7"/>
    <mergeCell ref="U4:AB7"/>
    <mergeCell ref="U8:X8"/>
    <mergeCell ref="Y8:AB9"/>
    <mergeCell ref="U10:U13"/>
    <mergeCell ref="U17:X17"/>
    <mergeCell ref="Y17:AB17"/>
    <mergeCell ref="AK4:AR7"/>
    <mergeCell ref="E4:L5"/>
    <mergeCell ref="E6:E16"/>
    <mergeCell ref="F6:F16"/>
    <mergeCell ref="H6:H16"/>
    <mergeCell ref="I6:I16"/>
    <mergeCell ref="K6:K16"/>
    <mergeCell ref="J6:J16"/>
    <mergeCell ref="M4:M14"/>
    <mergeCell ref="N4:N16"/>
    <mergeCell ref="O4:O16"/>
    <mergeCell ref="G6:G16"/>
    <mergeCell ref="L6:L16"/>
    <mergeCell ref="B48:D48"/>
    <mergeCell ref="B81:D81"/>
    <mergeCell ref="B82:D82"/>
    <mergeCell ref="B83:D83"/>
    <mergeCell ref="AS8:AV9"/>
    <mergeCell ref="AW8:AZ9"/>
    <mergeCell ref="A4:A16"/>
    <mergeCell ref="B4:D16"/>
    <mergeCell ref="A1:AI3"/>
    <mergeCell ref="AC8:AF8"/>
    <mergeCell ref="AG8:AJ9"/>
    <mergeCell ref="AK8:AN9"/>
    <mergeCell ref="AF10:AF14"/>
    <mergeCell ref="AR10:AR14"/>
    <mergeCell ref="AC10:AC13"/>
    <mergeCell ref="Q4:T9"/>
    <mergeCell ref="AO8:AR9"/>
    <mergeCell ref="V10:V13"/>
    <mergeCell ref="W10:W14"/>
    <mergeCell ref="X10:X14"/>
    <mergeCell ref="Y10:Y16"/>
    <mergeCell ref="Z10:Z16"/>
    <mergeCell ref="AA10:AA16"/>
    <mergeCell ref="AB10:AB14"/>
    <mergeCell ref="B106:D106"/>
    <mergeCell ref="B107:D107"/>
    <mergeCell ref="B108:D108"/>
    <mergeCell ref="B109:D109"/>
    <mergeCell ref="B87:D87"/>
    <mergeCell ref="H100:H101"/>
    <mergeCell ref="H60:H61"/>
    <mergeCell ref="B64:D64"/>
    <mergeCell ref="B69:D69"/>
    <mergeCell ref="B73:D73"/>
    <mergeCell ref="B68:D68"/>
    <mergeCell ref="B96:D96"/>
    <mergeCell ref="B97:D97"/>
    <mergeCell ref="B98:D98"/>
    <mergeCell ref="B99:D99"/>
    <mergeCell ref="B100:D100"/>
    <mergeCell ref="B85:D85"/>
    <mergeCell ref="B101:D101"/>
    <mergeCell ref="B70:D70"/>
    <mergeCell ref="B71:D71"/>
    <mergeCell ref="B72:D72"/>
    <mergeCell ref="B77:D77"/>
    <mergeCell ref="B78:D78"/>
    <mergeCell ref="B79:D79"/>
  </mergeCells>
  <phoneticPr fontId="16" type="noConversion"/>
  <pageMargins left="0.25" right="0.25" top="0.75" bottom="0.75" header="0.3" footer="0.3"/>
  <pageSetup paperSize="9" scale="29" fitToHeight="0" orientation="landscape" r:id="rId1"/>
  <ignoredErrors>
    <ignoredError sqref="BA88 BA92 O35 O42 O45 O43:O44 O46:O47 O72 O95:O96 Q87:Q88 Q69:Q70 Q66 M66 M70 R99" formulaRange="1"/>
    <ignoredError sqref="AS1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Зав.практики</dc:creator>
  <cp:lastModifiedBy>Зав.практики</cp:lastModifiedBy>
  <cp:lastPrinted>2024-07-16T00:59:37Z</cp:lastPrinted>
  <dcterms:created xsi:type="dcterms:W3CDTF">2024-03-14T04:51:22Z</dcterms:created>
  <dcterms:modified xsi:type="dcterms:W3CDTF">2025-04-22T02:17:54Z</dcterms:modified>
</cp:coreProperties>
</file>